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Art. 243 ufp-przykład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<sst xmlns="http://schemas.openxmlformats.org/spreadsheetml/2006/main" count="19" uniqueCount="18">
  <si>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wyszczególnienie</t>
  </si>
  <si>
    <t>dochody bieżące (Db)</t>
  </si>
  <si>
    <t>dochody ze sprzedaży majątku (Sm)</t>
  </si>
  <si>
    <t>dochody ogółem (D)</t>
  </si>
  <si>
    <t>wydatki bieżące (Wb)</t>
  </si>
  <si>
    <t>koszt obsługi zadłużenia (O)</t>
  </si>
  <si>
    <t>spłata rat kapitałowych (R)</t>
  </si>
  <si>
    <t>zadłużenie na koniec roku (Z)</t>
  </si>
  <si>
    <t>Z / D</t>
  </si>
  <si>
    <t>(R +O) / D</t>
  </si>
  <si>
    <t>Wyliczenie (Db+Sm-Wb)</t>
  </si>
  <si>
    <t>do dochodów ogółem (D)</t>
  </si>
  <si>
    <t>w %</t>
  </si>
  <si>
    <t>Średnia z 3 lat poprzednich lat</t>
  </si>
  <si>
    <t>R+O w 2010 wg nowej ufp &lt;=</t>
  </si>
  <si>
    <t>R+O w 2010 wg starej ufp &lt;=</t>
  </si>
  <si>
    <t>Informacja o relacji, o której mowa w art. 243 ustawy z dnia 27 sierpnia 2009 r. o finansach publicznych w latach 2012-2019</t>
  </si>
  <si>
    <t>Załącznik Nr 2
do Uchwały Nr XIX/156/2012  Rady Gminy Łączna z dnia 27.06.2012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</si>
</sst>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 CE"/>
      <family val="0"/>
    </font>
    <font>
      <b/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Times New Roman CE"/>
      <family val="0"/>
    </font>
    <font>
      <b/>
      <sz val="10"/>
      <name val="Times New Roman CE"/>
      <family val="0"/>
    </font>
    <font>
      <sz val="10"/>
      <name val="Times New Roman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10"/>
    </xf>
    <xf numFmtId="0" fontId="3" fillId="0" borderId="0" xfId="0" applyFont="1" applyAlignment="1">
      <alignment horizontal="left" indent="10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0" fontId="6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0" fontId="7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168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68" fontId="3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4" fontId="6" fillId="0" borderId="15" xfId="0" applyNumberFormat="1" applyFont="1" applyBorder="1" applyAlignment="1">
      <alignment horizontal="right"/>
    </xf>
    <xf numFmtId="4" fontId="6" fillId="0" borderId="15" xfId="0" applyNumberFormat="1" applyFont="1" applyFill="1" applyBorder="1" applyAlignment="1">
      <alignment horizontal="right"/>
    </xf>
    <xf numFmtId="10" fontId="6" fillId="0" borderId="15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0" fontId="6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168" fontId="9" fillId="0" borderId="0" xfId="0" applyNumberFormat="1" applyFont="1" applyAlignment="1">
      <alignment/>
    </xf>
    <xf numFmtId="0" fontId="10" fillId="0" borderId="0" xfId="0" applyFont="1" applyAlignment="1">
      <alignment/>
    </xf>
    <xf numFmtId="10" fontId="9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1" width="30.8515625" style="1" customWidth="1"/>
    <col min="2" max="2" width="14.421875" style="1" customWidth="1"/>
    <col min="3" max="3" width="15.00390625" style="1" customWidth="1"/>
    <col min="4" max="4" width="14.28125" style="1" customWidth="1"/>
    <col min="5" max="5" width="13.8515625" style="1" customWidth="1"/>
    <col min="6" max="6" width="12.8515625" style="1" customWidth="1"/>
    <col min="7" max="7" width="14.140625" style="1" customWidth="1"/>
    <col min="8" max="8" width="13.7109375" style="1" customWidth="1"/>
    <col min="9" max="9" width="13.28125" style="1" customWidth="1"/>
    <col min="10" max="10" width="12.7109375" style="1" customWidth="1"/>
    <col min="11" max="11" width="13.00390625" style="1" customWidth="1"/>
    <col min="12" max="12" width="12.57421875" style="1" bestFit="1" customWidth="1"/>
    <col min="13" max="16384" width="9.140625" style="1" customWidth="1"/>
  </cols>
  <sheetData>
    <row r="1" spans="6:12" ht="63.75" customHeight="1">
      <c r="F1" s="40"/>
      <c r="G1" s="40"/>
      <c r="H1" s="41"/>
      <c r="K1" s="40" t="s">
        <v>17</v>
      </c>
      <c r="L1" s="40"/>
    </row>
    <row r="2" spans="6:8" ht="24" customHeight="1">
      <c r="F2" s="2"/>
      <c r="G2" s="2"/>
      <c r="H2" s="3"/>
    </row>
    <row r="3" spans="1:9" ht="15.75">
      <c r="A3" s="42" t="s">
        <v>16</v>
      </c>
      <c r="B3" s="42"/>
      <c r="C3" s="42"/>
      <c r="D3" s="42"/>
      <c r="E3" s="42"/>
      <c r="F3" s="42"/>
      <c r="G3" s="42"/>
      <c r="H3" s="42"/>
      <c r="I3" s="39"/>
    </row>
    <row r="4" spans="1:8" ht="15">
      <c r="A4" s="4"/>
      <c r="B4" s="4"/>
      <c r="C4" s="4"/>
      <c r="D4" s="4"/>
      <c r="E4" s="4"/>
      <c r="F4" s="4"/>
      <c r="G4" s="4"/>
      <c r="H4" s="4"/>
    </row>
    <row r="6" spans="1:12" ht="15">
      <c r="A6" s="5" t="s">
        <v>0</v>
      </c>
      <c r="B6" s="6">
        <v>2009</v>
      </c>
      <c r="C6" s="6">
        <v>2010</v>
      </c>
      <c r="D6" s="6">
        <v>2011</v>
      </c>
      <c r="E6" s="6">
        <v>2012</v>
      </c>
      <c r="F6" s="6">
        <v>2013</v>
      </c>
      <c r="G6" s="6">
        <v>2014</v>
      </c>
      <c r="H6" s="23">
        <v>2015</v>
      </c>
      <c r="I6" s="27">
        <v>2016</v>
      </c>
      <c r="J6" s="27">
        <v>2017</v>
      </c>
      <c r="K6" s="27">
        <v>2018</v>
      </c>
      <c r="L6" s="27">
        <v>2019</v>
      </c>
    </row>
    <row r="7" spans="1:12" ht="15">
      <c r="A7" s="7" t="s">
        <v>1</v>
      </c>
      <c r="B7" s="8">
        <v>11824921.88</v>
      </c>
      <c r="C7" s="8">
        <v>12436310</v>
      </c>
      <c r="D7" s="8">
        <v>13010830.11</v>
      </c>
      <c r="E7" s="8">
        <v>13166351</v>
      </c>
      <c r="F7" s="8">
        <v>12400000</v>
      </c>
      <c r="G7" s="8">
        <v>12950000</v>
      </c>
      <c r="H7" s="24">
        <v>13130000</v>
      </c>
      <c r="I7" s="28">
        <v>13400000</v>
      </c>
      <c r="J7" s="28">
        <v>13520000</v>
      </c>
      <c r="K7" s="28">
        <v>13820000</v>
      </c>
      <c r="L7" s="28">
        <v>14165500</v>
      </c>
    </row>
    <row r="8" spans="1:12" ht="15">
      <c r="A8" s="7" t="s">
        <v>2</v>
      </c>
      <c r="B8" s="9">
        <v>50200</v>
      </c>
      <c r="C8" s="9">
        <v>4180.33</v>
      </c>
      <c r="D8" s="9">
        <v>0</v>
      </c>
      <c r="E8" s="9">
        <v>433000</v>
      </c>
      <c r="F8" s="9">
        <v>500000</v>
      </c>
      <c r="G8" s="9">
        <v>0</v>
      </c>
      <c r="H8" s="25">
        <v>0</v>
      </c>
      <c r="I8" s="28"/>
      <c r="J8" s="28"/>
      <c r="K8" s="28"/>
      <c r="L8" s="28"/>
    </row>
    <row r="9" spans="1:12" ht="15">
      <c r="A9" s="7" t="s">
        <v>3</v>
      </c>
      <c r="B9" s="9">
        <v>13710464.47</v>
      </c>
      <c r="C9" s="9">
        <v>14658978</v>
      </c>
      <c r="D9" s="9">
        <v>15156101.75</v>
      </c>
      <c r="E9" s="9">
        <v>15378003</v>
      </c>
      <c r="F9" s="9">
        <v>12900000</v>
      </c>
      <c r="G9" s="9">
        <v>12950000</v>
      </c>
      <c r="H9" s="25">
        <v>13130000</v>
      </c>
      <c r="I9" s="28">
        <v>13400000</v>
      </c>
      <c r="J9" s="28">
        <f>SUM(J7:J8)</f>
        <v>13520000</v>
      </c>
      <c r="K9" s="28">
        <f>SUM(K7:K8)</f>
        <v>13820000</v>
      </c>
      <c r="L9" s="28">
        <v>14165500</v>
      </c>
    </row>
    <row r="10" spans="1:12" ht="15">
      <c r="A10" s="7" t="s">
        <v>4</v>
      </c>
      <c r="B10" s="9">
        <v>10208326</v>
      </c>
      <c r="C10" s="9">
        <v>11344224.51</v>
      </c>
      <c r="D10" s="9">
        <v>11413553.71</v>
      </c>
      <c r="E10" s="9">
        <v>12382762</v>
      </c>
      <c r="F10" s="9">
        <v>10902568</v>
      </c>
      <c r="G10" s="9">
        <v>10963000</v>
      </c>
      <c r="H10" s="25">
        <v>10957431</v>
      </c>
      <c r="I10" s="28">
        <v>11312500</v>
      </c>
      <c r="J10" s="28">
        <v>11535092</v>
      </c>
      <c r="K10" s="28">
        <v>11958500</v>
      </c>
      <c r="L10" s="28">
        <v>12559700</v>
      </c>
    </row>
    <row r="11" spans="1:12" ht="15">
      <c r="A11" s="7" t="s">
        <v>5</v>
      </c>
      <c r="B11" s="9">
        <v>49902</v>
      </c>
      <c r="C11" s="9">
        <v>143342.87</v>
      </c>
      <c r="D11" s="9">
        <v>219927.93</v>
      </c>
      <c r="E11" s="9">
        <v>264679</v>
      </c>
      <c r="F11" s="9">
        <v>200000</v>
      </c>
      <c r="G11" s="9">
        <v>162686</v>
      </c>
      <c r="H11" s="25">
        <v>118968</v>
      </c>
      <c r="I11" s="28">
        <v>64881</v>
      </c>
      <c r="J11" s="28">
        <v>56000</v>
      </c>
      <c r="K11" s="28">
        <v>46000</v>
      </c>
      <c r="L11" s="28">
        <v>25000</v>
      </c>
    </row>
    <row r="12" spans="1:12" ht="15">
      <c r="A12" s="7" t="s">
        <v>6</v>
      </c>
      <c r="B12" s="9">
        <v>825999</v>
      </c>
      <c r="C12" s="9">
        <v>790070.4</v>
      </c>
      <c r="D12" s="9">
        <v>1085785</v>
      </c>
      <c r="E12" s="9">
        <v>787200</v>
      </c>
      <c r="F12" s="9">
        <v>780000</v>
      </c>
      <c r="G12" s="9">
        <v>1170000</v>
      </c>
      <c r="H12" s="25">
        <v>1275136</v>
      </c>
      <c r="I12" s="28">
        <v>847500</v>
      </c>
      <c r="J12" s="28">
        <v>851900</v>
      </c>
      <c r="K12" s="28">
        <v>497500</v>
      </c>
      <c r="L12" s="28">
        <v>753064</v>
      </c>
    </row>
    <row r="13" spans="1:12" ht="15">
      <c r="A13" s="7" t="s">
        <v>7</v>
      </c>
      <c r="B13" s="9">
        <v>2912270</v>
      </c>
      <c r="C13" s="9">
        <v>4042585</v>
      </c>
      <c r="D13" s="9">
        <v>5996800</v>
      </c>
      <c r="E13" s="9">
        <v>6175100</v>
      </c>
      <c r="F13" s="9">
        <v>5395100</v>
      </c>
      <c r="G13" s="9">
        <v>4225100</v>
      </c>
      <c r="H13" s="25">
        <v>2949964</v>
      </c>
      <c r="I13" s="28">
        <v>2102464</v>
      </c>
      <c r="J13" s="28">
        <v>1250564</v>
      </c>
      <c r="K13" s="28">
        <v>753064</v>
      </c>
      <c r="L13" s="28">
        <v>0</v>
      </c>
    </row>
    <row r="14" spans="1:12" ht="15" hidden="1">
      <c r="A14" s="7"/>
      <c r="B14" s="6">
        <v>2008</v>
      </c>
      <c r="C14" s="6">
        <v>2009</v>
      </c>
      <c r="D14" s="6">
        <v>2010</v>
      </c>
      <c r="E14" s="6">
        <v>2011</v>
      </c>
      <c r="F14" s="6">
        <v>2012</v>
      </c>
      <c r="G14" s="6">
        <v>2013</v>
      </c>
      <c r="H14" s="23">
        <v>2013</v>
      </c>
      <c r="I14" s="28"/>
      <c r="J14" s="28"/>
      <c r="K14" s="28"/>
      <c r="L14" s="34"/>
    </row>
    <row r="15" spans="1:12" ht="15">
      <c r="A15" s="7" t="s">
        <v>8</v>
      </c>
      <c r="B15" s="10">
        <f aca="true" t="shared" si="0" ref="B15:H15">+B13/B9</f>
        <v>0.21241220575512712</v>
      </c>
      <c r="C15" s="10">
        <f t="shared" si="0"/>
        <v>0.2757753644217216</v>
      </c>
      <c r="D15" s="10">
        <f t="shared" si="0"/>
        <v>0.395669024853307</v>
      </c>
      <c r="E15" s="10">
        <f t="shared" si="0"/>
        <v>0.4015540899556334</v>
      </c>
      <c r="F15" s="10">
        <f t="shared" si="0"/>
        <v>0.4182248062015504</v>
      </c>
      <c r="G15" s="10">
        <f>+G13/G9</f>
        <v>0.32626254826254825</v>
      </c>
      <c r="H15" s="26">
        <f t="shared" si="0"/>
        <v>0.22467357197258186</v>
      </c>
      <c r="I15" s="33">
        <f>+I13/I9</f>
        <v>0.15690029850746268</v>
      </c>
      <c r="J15" s="33">
        <f>+J13/J9</f>
        <v>0.09249733727810651</v>
      </c>
      <c r="K15" s="33">
        <f>+K13/K9</f>
        <v>0.054490882778581766</v>
      </c>
      <c r="L15" s="33">
        <f>+L13/L9</f>
        <v>0</v>
      </c>
    </row>
    <row r="16" spans="1:12" ht="15">
      <c r="A16" s="7" t="s">
        <v>9</v>
      </c>
      <c r="B16" s="10">
        <f aca="true" t="shared" si="1" ref="B16:L16">(B12+B11)/B9</f>
        <v>0.06388558184272804</v>
      </c>
      <c r="C16" s="10">
        <f t="shared" si="1"/>
        <v>0.06367519413699918</v>
      </c>
      <c r="D16" s="10">
        <f t="shared" si="1"/>
        <v>0.08615097414478627</v>
      </c>
      <c r="E16" s="10">
        <f t="shared" si="1"/>
        <v>0.06840153432145904</v>
      </c>
      <c r="F16" s="10">
        <f t="shared" si="1"/>
        <v>0.07596899224806201</v>
      </c>
      <c r="G16" s="10">
        <f>(G12+G11)/G9</f>
        <v>0.10291011583011583</v>
      </c>
      <c r="H16" s="26">
        <f t="shared" si="1"/>
        <v>0.10617699923838538</v>
      </c>
      <c r="I16" s="33">
        <f t="shared" si="1"/>
        <v>0.06808813432835821</v>
      </c>
      <c r="J16" s="33">
        <f t="shared" si="1"/>
        <v>0.06715236686390533</v>
      </c>
      <c r="K16" s="33">
        <f t="shared" si="1"/>
        <v>0.039327062228654126</v>
      </c>
      <c r="L16" s="33">
        <f t="shared" si="1"/>
        <v>0.05492668808019484</v>
      </c>
    </row>
    <row r="17" spans="1:11" s="13" customFormat="1" ht="15">
      <c r="A17" s="11"/>
      <c r="B17" s="12">
        <v>0.15</v>
      </c>
      <c r="C17" s="12">
        <v>0.15</v>
      </c>
      <c r="D17" s="12">
        <v>0.15</v>
      </c>
      <c r="E17" s="12">
        <v>0.15</v>
      </c>
      <c r="F17" s="12">
        <v>0.15</v>
      </c>
      <c r="G17" s="12">
        <v>0.15</v>
      </c>
      <c r="H17" s="12">
        <v>0.15</v>
      </c>
      <c r="I17" s="29"/>
      <c r="J17" s="29"/>
      <c r="K17" s="29"/>
    </row>
    <row r="18" spans="1:11" s="13" customFormat="1" ht="15">
      <c r="A18" s="11"/>
      <c r="B18" s="12"/>
      <c r="C18" s="12"/>
      <c r="D18" s="12">
        <v>0.4176343881717706</v>
      </c>
      <c r="E18" s="12">
        <v>0.359118696394821</v>
      </c>
      <c r="F18" s="12">
        <v>0.28223931010760267</v>
      </c>
      <c r="G18" s="12">
        <v>0.25194397417038006</v>
      </c>
      <c r="H18" s="12">
        <v>0.25194397417038006</v>
      </c>
      <c r="I18" s="29"/>
      <c r="J18" s="29"/>
      <c r="K18" s="29"/>
    </row>
    <row r="19" spans="9:11" ht="15">
      <c r="I19" s="30"/>
      <c r="J19" s="30"/>
      <c r="K19" s="30"/>
    </row>
    <row r="20" spans="1:12" ht="15">
      <c r="A20" s="14" t="s">
        <v>10</v>
      </c>
      <c r="B20" s="15">
        <f aca="true" t="shared" si="2" ref="B20:L20">+B7+B8-B10</f>
        <v>1666795.8800000008</v>
      </c>
      <c r="C20" s="15">
        <f t="shared" si="2"/>
        <v>1096265.8200000003</v>
      </c>
      <c r="D20" s="15">
        <f t="shared" si="2"/>
        <v>1597276.3999999985</v>
      </c>
      <c r="E20" s="15">
        <f t="shared" si="2"/>
        <v>1216589</v>
      </c>
      <c r="F20" s="15">
        <f t="shared" si="2"/>
        <v>1997432</v>
      </c>
      <c r="G20" s="15">
        <f>+G7+G8-G10</f>
        <v>1987000</v>
      </c>
      <c r="H20" s="15">
        <f t="shared" si="2"/>
        <v>2172569</v>
      </c>
      <c r="I20" s="31">
        <f t="shared" si="2"/>
        <v>2087500</v>
      </c>
      <c r="J20" s="31">
        <f t="shared" si="2"/>
        <v>1984908</v>
      </c>
      <c r="K20" s="31">
        <f t="shared" si="2"/>
        <v>1861500</v>
      </c>
      <c r="L20" s="31">
        <f t="shared" si="2"/>
        <v>1605800</v>
      </c>
    </row>
    <row r="21" spans="1:12" ht="15">
      <c r="A21" s="14" t="s">
        <v>11</v>
      </c>
      <c r="B21" s="16">
        <f aca="true" t="shared" si="3" ref="B21:H21">+B20/B9</f>
        <v>0.12157107322272946</v>
      </c>
      <c r="C21" s="16">
        <f t="shared" si="3"/>
        <v>0.07478460094557754</v>
      </c>
      <c r="D21" s="16">
        <f t="shared" si="3"/>
        <v>0.10538833971604859</v>
      </c>
      <c r="E21" s="16">
        <f t="shared" si="3"/>
        <v>0.07911228785688233</v>
      </c>
      <c r="F21" s="16">
        <f t="shared" si="3"/>
        <v>0.15483968992248062</v>
      </c>
      <c r="G21" s="16">
        <f t="shared" si="3"/>
        <v>0.15343629343629345</v>
      </c>
      <c r="H21" s="16">
        <f t="shared" si="3"/>
        <v>0.16546603198781418</v>
      </c>
      <c r="I21" s="32">
        <f>+I20/I9</f>
        <v>0.15578358208955223</v>
      </c>
      <c r="J21" s="32">
        <f>+J20/J9</f>
        <v>0.14681272189349112</v>
      </c>
      <c r="K21" s="32">
        <f>+K20/K9</f>
        <v>0.1346960926193922</v>
      </c>
      <c r="L21" s="32">
        <f>+L20/L9</f>
        <v>0.11335992375842717</v>
      </c>
    </row>
    <row r="22" spans="1:12" ht="15">
      <c r="A22" s="14" t="s">
        <v>12</v>
      </c>
      <c r="B22" s="17">
        <f>+B21</f>
        <v>0.12157107322272946</v>
      </c>
      <c r="C22" s="17">
        <f>+C21</f>
        <v>0.07478460094557754</v>
      </c>
      <c r="D22" s="17">
        <f aca="true" t="shared" si="4" ref="D22:L22">+D21</f>
        <v>0.10538833971604859</v>
      </c>
      <c r="E22" s="17">
        <f t="shared" si="4"/>
        <v>0.07911228785688233</v>
      </c>
      <c r="F22" s="17">
        <f t="shared" si="4"/>
        <v>0.15483968992248062</v>
      </c>
      <c r="G22" s="17">
        <f t="shared" si="4"/>
        <v>0.15343629343629345</v>
      </c>
      <c r="H22" s="17">
        <f t="shared" si="4"/>
        <v>0.16546603198781418</v>
      </c>
      <c r="I22" s="17">
        <f t="shared" si="4"/>
        <v>0.15578358208955223</v>
      </c>
      <c r="J22" s="17">
        <f t="shared" si="4"/>
        <v>0.14681272189349112</v>
      </c>
      <c r="K22" s="17">
        <f t="shared" si="4"/>
        <v>0.1346960926193922</v>
      </c>
      <c r="L22" s="17">
        <f t="shared" si="4"/>
        <v>0.11335992375842717</v>
      </c>
    </row>
    <row r="23" spans="1:11" ht="15">
      <c r="A23" s="14"/>
      <c r="B23" s="16"/>
      <c r="C23" s="16"/>
      <c r="D23" s="16"/>
      <c r="E23" s="16"/>
      <c r="F23" s="16"/>
      <c r="G23" s="16"/>
      <c r="H23" s="16"/>
      <c r="I23" s="30"/>
      <c r="J23" s="30"/>
      <c r="K23" s="30"/>
    </row>
    <row r="24" spans="1:13" ht="15">
      <c r="A24" s="18" t="s">
        <v>13</v>
      </c>
      <c r="B24" s="16"/>
      <c r="C24" s="16"/>
      <c r="D24" s="19"/>
      <c r="E24" s="35">
        <f aca="true" t="shared" si="5" ref="E24:L24">(+B22+C22+D22)/3</f>
        <v>0.10058133796145187</v>
      </c>
      <c r="F24" s="35">
        <f t="shared" si="5"/>
        <v>0.08642840950616949</v>
      </c>
      <c r="G24" s="35">
        <f t="shared" si="5"/>
        <v>0.11311343916513718</v>
      </c>
      <c r="H24" s="35">
        <f t="shared" si="5"/>
        <v>0.12912942373855213</v>
      </c>
      <c r="I24" s="35">
        <f t="shared" si="5"/>
        <v>0.15791400511552942</v>
      </c>
      <c r="J24" s="35">
        <f t="shared" si="5"/>
        <v>0.15822863583788663</v>
      </c>
      <c r="K24" s="35">
        <f t="shared" si="5"/>
        <v>0.15602077865695252</v>
      </c>
      <c r="L24" s="35">
        <f t="shared" si="5"/>
        <v>0.14576413220081186</v>
      </c>
      <c r="M24" s="36"/>
    </row>
    <row r="25" spans="1:13" ht="15">
      <c r="A25" s="18" t="s">
        <v>12</v>
      </c>
      <c r="B25" s="21"/>
      <c r="C25" s="16"/>
      <c r="D25" s="20"/>
      <c r="E25" s="37">
        <f>+E24</f>
        <v>0.10058133796145187</v>
      </c>
      <c r="F25" s="37">
        <f aca="true" t="shared" si="6" ref="F25:L25">+F24</f>
        <v>0.08642840950616949</v>
      </c>
      <c r="G25" s="37">
        <f t="shared" si="6"/>
        <v>0.11311343916513718</v>
      </c>
      <c r="H25" s="37">
        <f t="shared" si="6"/>
        <v>0.12912942373855213</v>
      </c>
      <c r="I25" s="37">
        <f t="shared" si="6"/>
        <v>0.15791400511552942</v>
      </c>
      <c r="J25" s="37">
        <f t="shared" si="6"/>
        <v>0.15822863583788663</v>
      </c>
      <c r="K25" s="37">
        <f t="shared" si="6"/>
        <v>0.15602077865695252</v>
      </c>
      <c r="L25" s="37">
        <f t="shared" si="6"/>
        <v>0.14576413220081186</v>
      </c>
      <c r="M25" s="36"/>
    </row>
    <row r="26" spans="5:13" ht="15">
      <c r="E26" s="36"/>
      <c r="F26" s="36"/>
      <c r="G26" s="36"/>
      <c r="H26" s="36"/>
      <c r="I26" s="38"/>
      <c r="J26" s="38"/>
      <c r="K26" s="38"/>
      <c r="L26" s="36"/>
      <c r="M26" s="36"/>
    </row>
    <row r="27" spans="1:12" ht="15">
      <c r="A27" s="22" t="s">
        <v>14</v>
      </c>
      <c r="D27" s="15"/>
      <c r="E27" s="15">
        <f aca="true" t="shared" si="7" ref="E27:L27">+E24*E9</f>
        <v>1546740.1169152206</v>
      </c>
      <c r="F27" s="15">
        <f t="shared" si="7"/>
        <v>1114926.4826295865</v>
      </c>
      <c r="G27" s="15">
        <f t="shared" si="7"/>
        <v>1464819.0371885265</v>
      </c>
      <c r="H27" s="15">
        <f t="shared" si="7"/>
        <v>1695469.3336871895</v>
      </c>
      <c r="I27" s="31">
        <f t="shared" si="7"/>
        <v>2116047.668548094</v>
      </c>
      <c r="J27" s="31">
        <f t="shared" si="7"/>
        <v>2139251.156528227</v>
      </c>
      <c r="K27" s="31">
        <f t="shared" si="7"/>
        <v>2156207.1610390837</v>
      </c>
      <c r="L27" s="31">
        <f t="shared" si="7"/>
        <v>2064821.8146906004</v>
      </c>
    </row>
    <row r="28" spans="1:12" ht="15">
      <c r="A28" s="22" t="s">
        <v>15</v>
      </c>
      <c r="D28" s="15"/>
      <c r="E28" s="15">
        <f aca="true" t="shared" si="8" ref="E28:L28">0.15*E9</f>
        <v>2306700.4499999997</v>
      </c>
      <c r="F28" s="15">
        <f t="shared" si="8"/>
        <v>1935000</v>
      </c>
      <c r="G28" s="15">
        <f t="shared" si="8"/>
        <v>1942500</v>
      </c>
      <c r="H28" s="15">
        <f t="shared" si="8"/>
        <v>1969500</v>
      </c>
      <c r="I28" s="15">
        <f t="shared" si="8"/>
        <v>2010000</v>
      </c>
      <c r="J28" s="15">
        <f t="shared" si="8"/>
        <v>2028000</v>
      </c>
      <c r="K28" s="15">
        <f t="shared" si="8"/>
        <v>2073000</v>
      </c>
      <c r="L28" s="15">
        <f t="shared" si="8"/>
        <v>2124825</v>
      </c>
    </row>
    <row r="29" ht="15">
      <c r="A29" s="22"/>
    </row>
  </sheetData>
  <sheetProtection/>
  <mergeCells count="3">
    <mergeCell ref="F1:H1"/>
    <mergeCell ref="A3:H3"/>
    <mergeCell ref="K1:L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łączna</cp:lastModifiedBy>
  <cp:lastPrinted>2012-07-03T06:39:38Z</cp:lastPrinted>
  <dcterms:created xsi:type="dcterms:W3CDTF">2010-09-24T07:39:40Z</dcterms:created>
  <dcterms:modified xsi:type="dcterms:W3CDTF">2012-09-04T11:37:03Z</dcterms:modified>
  <cp:category/>
  <cp:version/>
  <cp:contentType/>
  <cp:contentStatus/>
</cp:coreProperties>
</file>