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638" activeTab="6"/>
  </bookViews>
  <sheets>
    <sheet name="Cała gmina" sheetId="10" r:id="rId1"/>
    <sheet name="Budynki mieszkalne" sheetId="11" r:id="rId2"/>
    <sheet name="Mieszkalne-ankiety" sheetId="2" r:id="rId3"/>
    <sheet name="Obiekty gminne" sheetId="3" r:id="rId4"/>
    <sheet name="Usługi i przemysł" sheetId="8" r:id="rId5"/>
    <sheet name="Transport" sheetId="5" r:id="rId6"/>
    <sheet name="Oświetlenie" sheetId="9" r:id="rId7"/>
    <sheet name="Wskaźniki!" sheetId="6" r:id="rId8"/>
  </sheets>
  <definedNames>
    <definedName name="_xlnm._FilterDatabase" localSheetId="1" hidden="1">'Budynki mieszkalne'!$C$21:$F$21</definedName>
    <definedName name="_xlnm._FilterDatabase" localSheetId="2" hidden="1">'Mieszkalne-ankiety'!$A$3:$T$137</definedName>
    <definedName name="_ftn1" localSheetId="7">'Wskaźniki!'!$B$27</definedName>
    <definedName name="_ftnref1" localSheetId="7">'Wskaźniki!'!$B$14</definedName>
  </definedNames>
  <calcPr calcId="152511"/>
</workbook>
</file>

<file path=xl/calcChain.xml><?xml version="1.0" encoding="utf-8"?>
<calcChain xmlns="http://schemas.openxmlformats.org/spreadsheetml/2006/main">
  <c r="R8" i="3" l="1"/>
  <c r="Q8" i="3"/>
  <c r="P8" i="3"/>
  <c r="O8" i="3"/>
  <c r="R5" i="3"/>
  <c r="D11" i="8"/>
  <c r="R15" i="3" l="1"/>
  <c r="Q15" i="3"/>
  <c r="P15" i="3"/>
  <c r="O15" i="3"/>
  <c r="R6" i="3" l="1"/>
  <c r="R7" i="3"/>
  <c r="R9" i="3"/>
  <c r="R10" i="3"/>
  <c r="R11" i="3"/>
  <c r="R12" i="3"/>
  <c r="R13" i="3"/>
  <c r="R14" i="3"/>
  <c r="R16" i="3"/>
  <c r="Q14" i="3"/>
  <c r="Q10" i="3"/>
  <c r="Q6" i="3"/>
  <c r="Q7" i="3"/>
  <c r="Q9" i="3"/>
  <c r="Q11" i="3"/>
  <c r="Q12" i="3"/>
  <c r="Q13" i="3"/>
  <c r="Q16" i="3"/>
  <c r="Q5" i="3"/>
  <c r="P14" i="3"/>
  <c r="P10" i="3"/>
  <c r="P6" i="3"/>
  <c r="P7" i="3"/>
  <c r="P9" i="3"/>
  <c r="P11" i="3"/>
  <c r="P12" i="3"/>
  <c r="P13" i="3"/>
  <c r="P16" i="3"/>
  <c r="P5" i="3"/>
  <c r="O6" i="3"/>
  <c r="O7" i="3"/>
  <c r="O9" i="3"/>
  <c r="O10" i="3"/>
  <c r="O11" i="3"/>
  <c r="O12" i="3"/>
  <c r="O13" i="3"/>
  <c r="O14" i="3"/>
  <c r="O16" i="3"/>
  <c r="O5" i="3"/>
  <c r="J17" i="3"/>
  <c r="R17" i="3" l="1"/>
  <c r="F1354" i="11"/>
  <c r="F1355" i="11"/>
  <c r="F1356" i="11"/>
  <c r="F1357" i="11"/>
  <c r="F1358" i="11"/>
  <c r="F1359" i="11"/>
  <c r="F1360" i="11"/>
  <c r="F1361" i="11"/>
  <c r="F1362" i="11"/>
  <c r="F1363" i="11"/>
  <c r="F1353" i="11"/>
  <c r="F1285" i="11"/>
  <c r="F1286" i="11"/>
  <c r="F1287" i="11"/>
  <c r="F1288" i="11"/>
  <c r="F1289" i="11"/>
  <c r="F1290" i="11"/>
  <c r="F1291" i="11"/>
  <c r="F1292" i="11"/>
  <c r="F1293" i="11"/>
  <c r="F1294" i="11"/>
  <c r="F1295" i="11"/>
  <c r="F1296" i="11"/>
  <c r="F1297" i="11"/>
  <c r="F1298" i="11"/>
  <c r="F1299" i="11"/>
  <c r="F1300" i="11"/>
  <c r="F1301" i="11"/>
  <c r="F1302" i="11"/>
  <c r="F1303" i="11"/>
  <c r="F1304" i="11"/>
  <c r="F1305" i="11"/>
  <c r="F1284" i="11"/>
  <c r="F1199" i="11"/>
  <c r="F1200" i="11"/>
  <c r="F1201" i="11"/>
  <c r="F1202" i="11"/>
  <c r="F1198" i="11"/>
  <c r="F1070" i="11"/>
  <c r="F1071" i="11"/>
  <c r="F1072" i="11"/>
  <c r="F1073" i="11"/>
  <c r="F1074" i="11"/>
  <c r="F1075" i="11"/>
  <c r="F1076" i="11"/>
  <c r="F1077" i="11"/>
  <c r="F1078" i="11"/>
  <c r="F1079" i="11"/>
  <c r="F1080" i="11"/>
  <c r="F1081" i="11"/>
  <c r="F1082" i="11"/>
  <c r="F1083" i="11"/>
  <c r="F1084" i="11"/>
  <c r="F1085" i="11"/>
  <c r="F1086" i="11"/>
  <c r="F1087" i="11"/>
  <c r="F1088" i="11"/>
  <c r="F1089" i="11"/>
  <c r="F1090" i="11"/>
  <c r="F1091" i="11"/>
  <c r="F1069" i="11"/>
  <c r="F992" i="11"/>
  <c r="F991" i="11"/>
  <c r="F900" i="11"/>
  <c r="F901" i="11"/>
  <c r="F902" i="11"/>
  <c r="F899" i="11"/>
  <c r="F818" i="11"/>
  <c r="F819" i="11"/>
  <c r="F820" i="11"/>
  <c r="F821" i="11"/>
  <c r="F817" i="11"/>
  <c r="F741" i="11"/>
  <c r="F742" i="11"/>
  <c r="F743" i="11"/>
  <c r="F744" i="11"/>
  <c r="F745" i="11"/>
  <c r="F746" i="11"/>
  <c r="F747" i="11"/>
  <c r="F740" i="11"/>
  <c r="F538" i="11"/>
  <c r="F539" i="11"/>
  <c r="F540" i="11"/>
  <c r="F541" i="11"/>
  <c r="F542" i="11"/>
  <c r="F543" i="11"/>
  <c r="F544" i="11"/>
  <c r="F545" i="11"/>
  <c r="F546" i="11"/>
  <c r="F547" i="11"/>
  <c r="F548" i="11"/>
  <c r="F549" i="11"/>
  <c r="F537" i="11"/>
  <c r="F365" i="11"/>
  <c r="F366" i="11"/>
  <c r="F367" i="11"/>
  <c r="F368" i="11"/>
  <c r="F369" i="11"/>
  <c r="F370" i="11"/>
  <c r="F371" i="11"/>
  <c r="F372" i="11"/>
  <c r="F373" i="11"/>
  <c r="F374" i="11"/>
  <c r="F364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11" i="11"/>
  <c r="P138" i="2"/>
  <c r="U61" i="2"/>
  <c r="J743" i="11" s="1"/>
  <c r="U62" i="2"/>
  <c r="J744" i="11" s="1"/>
  <c r="U63" i="2"/>
  <c r="J745" i="11" s="1"/>
  <c r="U64" i="2"/>
  <c r="J746" i="11" s="1"/>
  <c r="U65" i="2"/>
  <c r="J747" i="11" s="1"/>
  <c r="U66" i="2"/>
  <c r="J817" i="11" s="1"/>
  <c r="U67" i="2"/>
  <c r="J818" i="11" s="1"/>
  <c r="U68" i="2"/>
  <c r="J819" i="11" s="1"/>
  <c r="U69" i="2"/>
  <c r="J820" i="11" s="1"/>
  <c r="U70" i="2"/>
  <c r="J821" i="11" s="1"/>
  <c r="U71" i="2"/>
  <c r="J899" i="11" s="1"/>
  <c r="U72" i="2"/>
  <c r="J900" i="11" s="1"/>
  <c r="U73" i="2"/>
  <c r="J901" i="11" s="1"/>
  <c r="U74" i="2"/>
  <c r="J902" i="11" s="1"/>
  <c r="U75" i="2"/>
  <c r="J991" i="11" s="1"/>
  <c r="U76" i="2"/>
  <c r="J992" i="11" s="1"/>
  <c r="U77" i="2"/>
  <c r="J1069" i="11" s="1"/>
  <c r="U78" i="2"/>
  <c r="J1070" i="11" s="1"/>
  <c r="U79" i="2"/>
  <c r="J1071" i="11" s="1"/>
  <c r="U80" i="2"/>
  <c r="J1072" i="11" s="1"/>
  <c r="U81" i="2"/>
  <c r="J1073" i="11" s="1"/>
  <c r="U82" i="2"/>
  <c r="J1074" i="11" s="1"/>
  <c r="U83" i="2"/>
  <c r="J1075" i="11" s="1"/>
  <c r="U84" i="2"/>
  <c r="J1076" i="11" s="1"/>
  <c r="U85" i="2"/>
  <c r="J1077" i="11" s="1"/>
  <c r="U86" i="2"/>
  <c r="J1078" i="11" s="1"/>
  <c r="U87" i="2"/>
  <c r="J1079" i="11" s="1"/>
  <c r="U88" i="2"/>
  <c r="J1080" i="11" s="1"/>
  <c r="U89" i="2"/>
  <c r="J1081" i="11" s="1"/>
  <c r="U90" i="2"/>
  <c r="J1082" i="11" s="1"/>
  <c r="U91" i="2"/>
  <c r="J1083" i="11" s="1"/>
  <c r="U92" i="2"/>
  <c r="J1084" i="11" s="1"/>
  <c r="U93" i="2"/>
  <c r="J1085" i="11" s="1"/>
  <c r="U94" i="2"/>
  <c r="J1086" i="11" s="1"/>
  <c r="U95" i="2"/>
  <c r="J1087" i="11" s="1"/>
  <c r="U96" i="2"/>
  <c r="J1088" i="11" s="1"/>
  <c r="U97" i="2"/>
  <c r="J1089" i="11" s="1"/>
  <c r="U98" i="2"/>
  <c r="J1090" i="11" s="1"/>
  <c r="U99" i="2"/>
  <c r="J1091" i="11" s="1"/>
  <c r="U100" i="2"/>
  <c r="J1198" i="11" s="1"/>
  <c r="U101" i="2"/>
  <c r="J1199" i="11" s="1"/>
  <c r="U102" i="2"/>
  <c r="J1200" i="11" s="1"/>
  <c r="U103" i="2"/>
  <c r="J1201" i="11" s="1"/>
  <c r="U104" i="2"/>
  <c r="J1202" i="11" s="1"/>
  <c r="U105" i="2"/>
  <c r="J1284" i="11" s="1"/>
  <c r="U106" i="2"/>
  <c r="J1285" i="11" s="1"/>
  <c r="U107" i="2"/>
  <c r="J1286" i="11" s="1"/>
  <c r="U108" i="2"/>
  <c r="J1287" i="11" s="1"/>
  <c r="U109" i="2"/>
  <c r="J1288" i="11" s="1"/>
  <c r="U110" i="2"/>
  <c r="J1289" i="11" s="1"/>
  <c r="U111" i="2"/>
  <c r="J1290" i="11" s="1"/>
  <c r="U112" i="2"/>
  <c r="J1291" i="11" s="1"/>
  <c r="U113" i="2"/>
  <c r="J1292" i="11" s="1"/>
  <c r="U114" i="2"/>
  <c r="J1293" i="11" s="1"/>
  <c r="U115" i="2"/>
  <c r="J1294" i="11" s="1"/>
  <c r="U116" i="2"/>
  <c r="J1295" i="11" s="1"/>
  <c r="U117" i="2"/>
  <c r="J1296" i="11" s="1"/>
  <c r="U118" i="2"/>
  <c r="J1297" i="11" s="1"/>
  <c r="U119" i="2"/>
  <c r="J1298" i="11" s="1"/>
  <c r="U120" i="2"/>
  <c r="J1299" i="11" s="1"/>
  <c r="U121" i="2"/>
  <c r="J1300" i="11" s="1"/>
  <c r="U122" i="2"/>
  <c r="J1301" i="11" s="1"/>
  <c r="U123" i="2"/>
  <c r="J1302" i="11" s="1"/>
  <c r="U124" i="2"/>
  <c r="J1303" i="11" s="1"/>
  <c r="U125" i="2"/>
  <c r="J1304" i="11" s="1"/>
  <c r="U126" i="2"/>
  <c r="J1305" i="11" s="1"/>
  <c r="U127" i="2"/>
  <c r="J1353" i="11" s="1"/>
  <c r="U128" i="2"/>
  <c r="J1354" i="11" s="1"/>
  <c r="U129" i="2"/>
  <c r="J1355" i="11" s="1"/>
  <c r="U130" i="2"/>
  <c r="J1356" i="11" s="1"/>
  <c r="U131" i="2"/>
  <c r="J1357" i="11" s="1"/>
  <c r="U132" i="2"/>
  <c r="J1358" i="11" s="1"/>
  <c r="U133" i="2"/>
  <c r="J1359" i="11" s="1"/>
  <c r="U134" i="2"/>
  <c r="J1360" i="11" s="1"/>
  <c r="U135" i="2"/>
  <c r="J1361" i="11" s="1"/>
  <c r="U136" i="2"/>
  <c r="J1362" i="11" s="1"/>
  <c r="U137" i="2"/>
  <c r="J1363" i="11" s="1"/>
  <c r="U6" i="2"/>
  <c r="J212" i="11" s="1"/>
  <c r="U7" i="2"/>
  <c r="J213" i="11" s="1"/>
  <c r="U8" i="2"/>
  <c r="J214" i="11" s="1"/>
  <c r="U9" i="2"/>
  <c r="J215" i="11" s="1"/>
  <c r="U10" i="2"/>
  <c r="J216" i="11" s="1"/>
  <c r="U11" i="2"/>
  <c r="J217" i="11" s="1"/>
  <c r="U12" i="2"/>
  <c r="J218" i="11" s="1"/>
  <c r="U13" i="2"/>
  <c r="J219" i="11" s="1"/>
  <c r="U14" i="2"/>
  <c r="J220" i="11" s="1"/>
  <c r="U15" i="2"/>
  <c r="J221" i="11" s="1"/>
  <c r="U16" i="2"/>
  <c r="J222" i="11" s="1"/>
  <c r="U17" i="2"/>
  <c r="J223" i="11" s="1"/>
  <c r="U18" i="2"/>
  <c r="J224" i="11" s="1"/>
  <c r="U19" i="2"/>
  <c r="J225" i="11" s="1"/>
  <c r="U20" i="2"/>
  <c r="J226" i="11" s="1"/>
  <c r="U21" i="2"/>
  <c r="J227" i="11" s="1"/>
  <c r="U22" i="2"/>
  <c r="J228" i="11" s="1"/>
  <c r="U23" i="2"/>
  <c r="J229" i="11" s="1"/>
  <c r="U24" i="2"/>
  <c r="J230" i="11" s="1"/>
  <c r="U25" i="2"/>
  <c r="J231" i="11" s="1"/>
  <c r="U26" i="2"/>
  <c r="J232" i="11" s="1"/>
  <c r="U27" i="2"/>
  <c r="J233" i="11" s="1"/>
  <c r="U28" i="2"/>
  <c r="J234" i="11" s="1"/>
  <c r="U29" i="2"/>
  <c r="J235" i="11" s="1"/>
  <c r="U30" i="2"/>
  <c r="J236" i="11" s="1"/>
  <c r="U31" i="2"/>
  <c r="J237" i="11" s="1"/>
  <c r="U32" i="2"/>
  <c r="J238" i="11" s="1"/>
  <c r="U33" i="2"/>
  <c r="J239" i="11" s="1"/>
  <c r="U34" i="2"/>
  <c r="J364" i="11" s="1"/>
  <c r="U35" i="2"/>
  <c r="J365" i="11" s="1"/>
  <c r="U36" i="2"/>
  <c r="J366" i="11" s="1"/>
  <c r="U37" i="2"/>
  <c r="J367" i="11" s="1"/>
  <c r="U38" i="2"/>
  <c r="J368" i="11" s="1"/>
  <c r="U39" i="2"/>
  <c r="J369" i="11" s="1"/>
  <c r="U40" i="2"/>
  <c r="J370" i="11" s="1"/>
  <c r="U41" i="2"/>
  <c r="J371" i="11" s="1"/>
  <c r="U42" i="2"/>
  <c r="J372" i="11" s="1"/>
  <c r="U43" i="2"/>
  <c r="J373" i="11" s="1"/>
  <c r="U44" i="2"/>
  <c r="J374" i="11" s="1"/>
  <c r="U45" i="2"/>
  <c r="J537" i="11" s="1"/>
  <c r="U46" i="2"/>
  <c r="J538" i="11" s="1"/>
  <c r="U47" i="2"/>
  <c r="J539" i="11" s="1"/>
  <c r="U48" i="2"/>
  <c r="J540" i="11" s="1"/>
  <c r="U49" i="2"/>
  <c r="J541" i="11" s="1"/>
  <c r="U50" i="2"/>
  <c r="J542" i="11" s="1"/>
  <c r="U51" i="2"/>
  <c r="J543" i="11" s="1"/>
  <c r="U52" i="2"/>
  <c r="J544" i="11" s="1"/>
  <c r="U53" i="2"/>
  <c r="J545" i="11" s="1"/>
  <c r="U54" i="2"/>
  <c r="J546" i="11" s="1"/>
  <c r="U55" i="2"/>
  <c r="J547" i="11" s="1"/>
  <c r="U56" i="2"/>
  <c r="J548" i="11" s="1"/>
  <c r="U57" i="2"/>
  <c r="J549" i="11" s="1"/>
  <c r="U58" i="2"/>
  <c r="J740" i="11" s="1"/>
  <c r="U59" i="2"/>
  <c r="J741" i="11" s="1"/>
  <c r="U60" i="2"/>
  <c r="J742" i="11" s="1"/>
  <c r="U5" i="2"/>
  <c r="J211" i="11" s="1"/>
  <c r="T62" i="2"/>
  <c r="I744" i="11" s="1"/>
  <c r="T63" i="2"/>
  <c r="I745" i="11" s="1"/>
  <c r="T64" i="2"/>
  <c r="I746" i="11" s="1"/>
  <c r="T65" i="2"/>
  <c r="I747" i="11" s="1"/>
  <c r="T66" i="2"/>
  <c r="I817" i="11" s="1"/>
  <c r="T67" i="2"/>
  <c r="I818" i="11" s="1"/>
  <c r="T68" i="2"/>
  <c r="I819" i="11" s="1"/>
  <c r="T69" i="2"/>
  <c r="I820" i="11" s="1"/>
  <c r="T70" i="2"/>
  <c r="I821" i="11" s="1"/>
  <c r="T71" i="2"/>
  <c r="I899" i="11" s="1"/>
  <c r="T72" i="2"/>
  <c r="I900" i="11" s="1"/>
  <c r="T73" i="2"/>
  <c r="I901" i="11" s="1"/>
  <c r="T74" i="2"/>
  <c r="I902" i="11" s="1"/>
  <c r="T75" i="2"/>
  <c r="I991" i="11" s="1"/>
  <c r="T76" i="2"/>
  <c r="I992" i="11" s="1"/>
  <c r="T77" i="2"/>
  <c r="I1069" i="11" s="1"/>
  <c r="T78" i="2"/>
  <c r="I1070" i="11" s="1"/>
  <c r="T79" i="2"/>
  <c r="I1071" i="11" s="1"/>
  <c r="T80" i="2"/>
  <c r="I1072" i="11" s="1"/>
  <c r="T81" i="2"/>
  <c r="I1073" i="11" s="1"/>
  <c r="T82" i="2"/>
  <c r="I1074" i="11" s="1"/>
  <c r="T83" i="2"/>
  <c r="I1075" i="11" s="1"/>
  <c r="T84" i="2"/>
  <c r="I1076" i="11" s="1"/>
  <c r="T85" i="2"/>
  <c r="I1077" i="11" s="1"/>
  <c r="T86" i="2"/>
  <c r="I1078" i="11" s="1"/>
  <c r="T87" i="2"/>
  <c r="I1079" i="11" s="1"/>
  <c r="T88" i="2"/>
  <c r="I1080" i="11" s="1"/>
  <c r="T89" i="2"/>
  <c r="I1081" i="11" s="1"/>
  <c r="T90" i="2"/>
  <c r="I1082" i="11" s="1"/>
  <c r="T91" i="2"/>
  <c r="I1083" i="11" s="1"/>
  <c r="T92" i="2"/>
  <c r="I1084" i="11" s="1"/>
  <c r="T93" i="2"/>
  <c r="I1085" i="11" s="1"/>
  <c r="T94" i="2"/>
  <c r="I1086" i="11" s="1"/>
  <c r="T95" i="2"/>
  <c r="I1087" i="11" s="1"/>
  <c r="T96" i="2"/>
  <c r="I1088" i="11" s="1"/>
  <c r="T97" i="2"/>
  <c r="I1089" i="11" s="1"/>
  <c r="T98" i="2"/>
  <c r="I1090" i="11" s="1"/>
  <c r="T99" i="2"/>
  <c r="I1091" i="11" s="1"/>
  <c r="T100" i="2"/>
  <c r="I1198" i="11" s="1"/>
  <c r="T101" i="2"/>
  <c r="I1199" i="11" s="1"/>
  <c r="T102" i="2"/>
  <c r="I1200" i="11" s="1"/>
  <c r="T103" i="2"/>
  <c r="I1201" i="11" s="1"/>
  <c r="T104" i="2"/>
  <c r="I1202" i="11" s="1"/>
  <c r="T105" i="2"/>
  <c r="I1284" i="11" s="1"/>
  <c r="T106" i="2"/>
  <c r="I1285" i="11" s="1"/>
  <c r="T107" i="2"/>
  <c r="I1286" i="11" s="1"/>
  <c r="T108" i="2"/>
  <c r="I1287" i="11" s="1"/>
  <c r="T109" i="2"/>
  <c r="I1288" i="11" s="1"/>
  <c r="T110" i="2"/>
  <c r="I1289" i="11" s="1"/>
  <c r="T111" i="2"/>
  <c r="I1290" i="11" s="1"/>
  <c r="T112" i="2"/>
  <c r="I1291" i="11" s="1"/>
  <c r="T113" i="2"/>
  <c r="I1292" i="11" s="1"/>
  <c r="T114" i="2"/>
  <c r="I1293" i="11" s="1"/>
  <c r="T115" i="2"/>
  <c r="I1294" i="11" s="1"/>
  <c r="T116" i="2"/>
  <c r="I1295" i="11" s="1"/>
  <c r="T117" i="2"/>
  <c r="I1296" i="11" s="1"/>
  <c r="T118" i="2"/>
  <c r="I1297" i="11" s="1"/>
  <c r="T119" i="2"/>
  <c r="I1298" i="11" s="1"/>
  <c r="T120" i="2"/>
  <c r="I1299" i="11" s="1"/>
  <c r="T121" i="2"/>
  <c r="I1300" i="11" s="1"/>
  <c r="T122" i="2"/>
  <c r="I1301" i="11" s="1"/>
  <c r="T123" i="2"/>
  <c r="I1302" i="11" s="1"/>
  <c r="T124" i="2"/>
  <c r="I1303" i="11" s="1"/>
  <c r="T125" i="2"/>
  <c r="I1304" i="11" s="1"/>
  <c r="T126" i="2"/>
  <c r="I1305" i="11" s="1"/>
  <c r="T127" i="2"/>
  <c r="I1353" i="11" s="1"/>
  <c r="T128" i="2"/>
  <c r="I1354" i="11" s="1"/>
  <c r="T129" i="2"/>
  <c r="I1355" i="11" s="1"/>
  <c r="T130" i="2"/>
  <c r="I1356" i="11" s="1"/>
  <c r="T131" i="2"/>
  <c r="I1357" i="11" s="1"/>
  <c r="T132" i="2"/>
  <c r="I1358" i="11" s="1"/>
  <c r="T133" i="2"/>
  <c r="I1359" i="11" s="1"/>
  <c r="T134" i="2"/>
  <c r="I1360" i="11" s="1"/>
  <c r="T135" i="2"/>
  <c r="I1361" i="11" s="1"/>
  <c r="T136" i="2"/>
  <c r="I1362" i="11" s="1"/>
  <c r="T137" i="2"/>
  <c r="I1363" i="11" s="1"/>
  <c r="T6" i="2"/>
  <c r="I212" i="11" s="1"/>
  <c r="T7" i="2"/>
  <c r="I213" i="11" s="1"/>
  <c r="T8" i="2"/>
  <c r="I214" i="11" s="1"/>
  <c r="T9" i="2"/>
  <c r="I215" i="11" s="1"/>
  <c r="T10" i="2"/>
  <c r="I216" i="11" s="1"/>
  <c r="T11" i="2"/>
  <c r="I217" i="11" s="1"/>
  <c r="T12" i="2"/>
  <c r="I218" i="11" s="1"/>
  <c r="T13" i="2"/>
  <c r="I219" i="11" s="1"/>
  <c r="T14" i="2"/>
  <c r="I220" i="11" s="1"/>
  <c r="T15" i="2"/>
  <c r="I221" i="11" s="1"/>
  <c r="T16" i="2"/>
  <c r="I222" i="11" s="1"/>
  <c r="T17" i="2"/>
  <c r="I223" i="11" s="1"/>
  <c r="T18" i="2"/>
  <c r="I224" i="11" s="1"/>
  <c r="T19" i="2"/>
  <c r="I225" i="11" s="1"/>
  <c r="T20" i="2"/>
  <c r="I226" i="11" s="1"/>
  <c r="T21" i="2"/>
  <c r="I227" i="11" s="1"/>
  <c r="T22" i="2"/>
  <c r="I228" i="11" s="1"/>
  <c r="T23" i="2"/>
  <c r="I229" i="11" s="1"/>
  <c r="T24" i="2"/>
  <c r="I230" i="11" s="1"/>
  <c r="T25" i="2"/>
  <c r="I231" i="11" s="1"/>
  <c r="T26" i="2"/>
  <c r="I232" i="11" s="1"/>
  <c r="T27" i="2"/>
  <c r="I233" i="11" s="1"/>
  <c r="T28" i="2"/>
  <c r="I234" i="11" s="1"/>
  <c r="T29" i="2"/>
  <c r="I235" i="11" s="1"/>
  <c r="T30" i="2"/>
  <c r="I236" i="11" s="1"/>
  <c r="T31" i="2"/>
  <c r="I237" i="11" s="1"/>
  <c r="T32" i="2"/>
  <c r="I238" i="11" s="1"/>
  <c r="T33" i="2"/>
  <c r="I239" i="11" s="1"/>
  <c r="T34" i="2"/>
  <c r="I364" i="11" s="1"/>
  <c r="T35" i="2"/>
  <c r="I365" i="11" s="1"/>
  <c r="T36" i="2"/>
  <c r="I366" i="11" s="1"/>
  <c r="T37" i="2"/>
  <c r="I367" i="11" s="1"/>
  <c r="T38" i="2"/>
  <c r="I368" i="11" s="1"/>
  <c r="T39" i="2"/>
  <c r="I369" i="11" s="1"/>
  <c r="T40" i="2"/>
  <c r="I370" i="11" s="1"/>
  <c r="T41" i="2"/>
  <c r="I371" i="11" s="1"/>
  <c r="T42" i="2"/>
  <c r="I372" i="11" s="1"/>
  <c r="T43" i="2"/>
  <c r="I373" i="11" s="1"/>
  <c r="T44" i="2"/>
  <c r="I374" i="11" s="1"/>
  <c r="T45" i="2"/>
  <c r="I537" i="11" s="1"/>
  <c r="T46" i="2"/>
  <c r="I538" i="11" s="1"/>
  <c r="T47" i="2"/>
  <c r="I539" i="11" s="1"/>
  <c r="T48" i="2"/>
  <c r="I540" i="11" s="1"/>
  <c r="T49" i="2"/>
  <c r="I541" i="11" s="1"/>
  <c r="T50" i="2"/>
  <c r="I542" i="11" s="1"/>
  <c r="T51" i="2"/>
  <c r="I543" i="11" s="1"/>
  <c r="T52" i="2"/>
  <c r="I544" i="11" s="1"/>
  <c r="T53" i="2"/>
  <c r="I545" i="11" s="1"/>
  <c r="T54" i="2"/>
  <c r="I546" i="11" s="1"/>
  <c r="T55" i="2"/>
  <c r="I547" i="11" s="1"/>
  <c r="T56" i="2"/>
  <c r="I548" i="11" s="1"/>
  <c r="T57" i="2"/>
  <c r="I549" i="11" s="1"/>
  <c r="T58" i="2"/>
  <c r="I740" i="11" s="1"/>
  <c r="T59" i="2"/>
  <c r="I741" i="11" s="1"/>
  <c r="T60" i="2"/>
  <c r="I742" i="11" s="1"/>
  <c r="T61" i="2"/>
  <c r="I743" i="11" s="1"/>
  <c r="T5" i="2"/>
  <c r="I211" i="11" s="1"/>
  <c r="S61" i="2"/>
  <c r="H743" i="11" s="1"/>
  <c r="S62" i="2"/>
  <c r="H744" i="11" s="1"/>
  <c r="S63" i="2"/>
  <c r="H745" i="11" s="1"/>
  <c r="S64" i="2"/>
  <c r="H746" i="11" s="1"/>
  <c r="S65" i="2"/>
  <c r="H747" i="11" s="1"/>
  <c r="S66" i="2"/>
  <c r="H817" i="11" s="1"/>
  <c r="S67" i="2"/>
  <c r="H818" i="11" s="1"/>
  <c r="S68" i="2"/>
  <c r="H819" i="11" s="1"/>
  <c r="S69" i="2"/>
  <c r="H820" i="11" s="1"/>
  <c r="S70" i="2"/>
  <c r="H821" i="11" s="1"/>
  <c r="S71" i="2"/>
  <c r="H899" i="11" s="1"/>
  <c r="S72" i="2"/>
  <c r="H900" i="11" s="1"/>
  <c r="S73" i="2"/>
  <c r="H901" i="11" s="1"/>
  <c r="S74" i="2"/>
  <c r="H902" i="11" s="1"/>
  <c r="S75" i="2"/>
  <c r="H991" i="11" s="1"/>
  <c r="S76" i="2"/>
  <c r="H992" i="11" s="1"/>
  <c r="S77" i="2"/>
  <c r="H1069" i="11" s="1"/>
  <c r="S78" i="2"/>
  <c r="H1070" i="11" s="1"/>
  <c r="S79" i="2"/>
  <c r="H1071" i="11" s="1"/>
  <c r="S80" i="2"/>
  <c r="H1072" i="11" s="1"/>
  <c r="S81" i="2"/>
  <c r="H1073" i="11" s="1"/>
  <c r="S82" i="2"/>
  <c r="H1074" i="11" s="1"/>
  <c r="S83" i="2"/>
  <c r="H1075" i="11" s="1"/>
  <c r="S84" i="2"/>
  <c r="H1076" i="11" s="1"/>
  <c r="S85" i="2"/>
  <c r="H1077" i="11" s="1"/>
  <c r="S86" i="2"/>
  <c r="H1078" i="11" s="1"/>
  <c r="S87" i="2"/>
  <c r="H1079" i="11" s="1"/>
  <c r="S88" i="2"/>
  <c r="H1080" i="11" s="1"/>
  <c r="S89" i="2"/>
  <c r="H1081" i="11" s="1"/>
  <c r="S90" i="2"/>
  <c r="H1082" i="11" s="1"/>
  <c r="S91" i="2"/>
  <c r="H1083" i="11" s="1"/>
  <c r="S92" i="2"/>
  <c r="H1084" i="11" s="1"/>
  <c r="S93" i="2"/>
  <c r="H1085" i="11" s="1"/>
  <c r="S94" i="2"/>
  <c r="H1086" i="11" s="1"/>
  <c r="S95" i="2"/>
  <c r="H1087" i="11" s="1"/>
  <c r="S96" i="2"/>
  <c r="H1088" i="11" s="1"/>
  <c r="S97" i="2"/>
  <c r="H1089" i="11" s="1"/>
  <c r="S98" i="2"/>
  <c r="H1090" i="11" s="1"/>
  <c r="S99" i="2"/>
  <c r="H1091" i="11" s="1"/>
  <c r="S100" i="2"/>
  <c r="H1198" i="11" s="1"/>
  <c r="S101" i="2"/>
  <c r="H1199" i="11" s="1"/>
  <c r="S102" i="2"/>
  <c r="H1200" i="11" s="1"/>
  <c r="S103" i="2"/>
  <c r="H1201" i="11" s="1"/>
  <c r="S104" i="2"/>
  <c r="H1202" i="11" s="1"/>
  <c r="S105" i="2"/>
  <c r="H1284" i="11" s="1"/>
  <c r="S106" i="2"/>
  <c r="H1285" i="11" s="1"/>
  <c r="S107" i="2"/>
  <c r="H1286" i="11" s="1"/>
  <c r="S108" i="2"/>
  <c r="H1287" i="11" s="1"/>
  <c r="S109" i="2"/>
  <c r="H1288" i="11" s="1"/>
  <c r="S110" i="2"/>
  <c r="H1289" i="11" s="1"/>
  <c r="S111" i="2"/>
  <c r="H1290" i="11" s="1"/>
  <c r="S112" i="2"/>
  <c r="H1291" i="11" s="1"/>
  <c r="S113" i="2"/>
  <c r="H1292" i="11" s="1"/>
  <c r="S114" i="2"/>
  <c r="H1293" i="11" s="1"/>
  <c r="S115" i="2"/>
  <c r="H1294" i="11" s="1"/>
  <c r="S116" i="2"/>
  <c r="H1295" i="11" s="1"/>
  <c r="S117" i="2"/>
  <c r="H1296" i="11" s="1"/>
  <c r="S118" i="2"/>
  <c r="H1297" i="11" s="1"/>
  <c r="S119" i="2"/>
  <c r="H1298" i="11" s="1"/>
  <c r="S120" i="2"/>
  <c r="H1299" i="11" s="1"/>
  <c r="S121" i="2"/>
  <c r="H1300" i="11" s="1"/>
  <c r="S122" i="2"/>
  <c r="H1301" i="11" s="1"/>
  <c r="S123" i="2"/>
  <c r="H1302" i="11" s="1"/>
  <c r="S124" i="2"/>
  <c r="H1303" i="11" s="1"/>
  <c r="S125" i="2"/>
  <c r="H1304" i="11" s="1"/>
  <c r="S126" i="2"/>
  <c r="H1305" i="11" s="1"/>
  <c r="S127" i="2"/>
  <c r="H1353" i="11" s="1"/>
  <c r="S128" i="2"/>
  <c r="H1354" i="11" s="1"/>
  <c r="S129" i="2"/>
  <c r="H1355" i="11" s="1"/>
  <c r="S130" i="2"/>
  <c r="H1356" i="11" s="1"/>
  <c r="S131" i="2"/>
  <c r="H1357" i="11" s="1"/>
  <c r="S132" i="2"/>
  <c r="H1358" i="11" s="1"/>
  <c r="S133" i="2"/>
  <c r="H1359" i="11" s="1"/>
  <c r="S134" i="2"/>
  <c r="H1360" i="11" s="1"/>
  <c r="S135" i="2"/>
  <c r="H1361" i="11" s="1"/>
  <c r="S136" i="2"/>
  <c r="H1362" i="11" s="1"/>
  <c r="S137" i="2"/>
  <c r="H1363" i="11" s="1"/>
  <c r="S17" i="2"/>
  <c r="H223" i="11" s="1"/>
  <c r="S18" i="2"/>
  <c r="H224" i="11" s="1"/>
  <c r="S19" i="2"/>
  <c r="H225" i="11" s="1"/>
  <c r="S20" i="2"/>
  <c r="H226" i="11" s="1"/>
  <c r="S21" i="2"/>
  <c r="H227" i="11" s="1"/>
  <c r="S22" i="2"/>
  <c r="H228" i="11" s="1"/>
  <c r="S23" i="2"/>
  <c r="H229" i="11" s="1"/>
  <c r="S24" i="2"/>
  <c r="H230" i="11" s="1"/>
  <c r="S25" i="2"/>
  <c r="H231" i="11" s="1"/>
  <c r="S26" i="2"/>
  <c r="H232" i="11" s="1"/>
  <c r="S27" i="2"/>
  <c r="H233" i="11" s="1"/>
  <c r="S28" i="2"/>
  <c r="H234" i="11" s="1"/>
  <c r="S29" i="2"/>
  <c r="H235" i="11" s="1"/>
  <c r="S30" i="2"/>
  <c r="H236" i="11" s="1"/>
  <c r="S31" i="2"/>
  <c r="H237" i="11" s="1"/>
  <c r="S32" i="2"/>
  <c r="H238" i="11" s="1"/>
  <c r="S33" i="2"/>
  <c r="H239" i="11" s="1"/>
  <c r="S34" i="2"/>
  <c r="H364" i="11" s="1"/>
  <c r="S35" i="2"/>
  <c r="H365" i="11" s="1"/>
  <c r="S36" i="2"/>
  <c r="H366" i="11" s="1"/>
  <c r="S37" i="2"/>
  <c r="H367" i="11" s="1"/>
  <c r="S38" i="2"/>
  <c r="H368" i="11" s="1"/>
  <c r="S39" i="2"/>
  <c r="H369" i="11" s="1"/>
  <c r="S40" i="2"/>
  <c r="H370" i="11" s="1"/>
  <c r="S41" i="2"/>
  <c r="H371" i="11" s="1"/>
  <c r="S42" i="2"/>
  <c r="H372" i="11" s="1"/>
  <c r="S43" i="2"/>
  <c r="H373" i="11" s="1"/>
  <c r="S44" i="2"/>
  <c r="H374" i="11" s="1"/>
  <c r="S45" i="2"/>
  <c r="H537" i="11" s="1"/>
  <c r="S46" i="2"/>
  <c r="H538" i="11" s="1"/>
  <c r="S47" i="2"/>
  <c r="H539" i="11" s="1"/>
  <c r="S48" i="2"/>
  <c r="H540" i="11" s="1"/>
  <c r="S49" i="2"/>
  <c r="H541" i="11" s="1"/>
  <c r="S50" i="2"/>
  <c r="H542" i="11" s="1"/>
  <c r="S51" i="2"/>
  <c r="H543" i="11" s="1"/>
  <c r="S52" i="2"/>
  <c r="H544" i="11" s="1"/>
  <c r="S53" i="2"/>
  <c r="H545" i="11" s="1"/>
  <c r="S54" i="2"/>
  <c r="H546" i="11" s="1"/>
  <c r="S55" i="2"/>
  <c r="H547" i="11" s="1"/>
  <c r="S56" i="2"/>
  <c r="H548" i="11" s="1"/>
  <c r="S57" i="2"/>
  <c r="H549" i="11" s="1"/>
  <c r="S58" i="2"/>
  <c r="H740" i="11" s="1"/>
  <c r="S59" i="2"/>
  <c r="H741" i="11" s="1"/>
  <c r="S60" i="2"/>
  <c r="H742" i="11" s="1"/>
  <c r="S6" i="2"/>
  <c r="H212" i="11" s="1"/>
  <c r="S7" i="2"/>
  <c r="H213" i="11" s="1"/>
  <c r="S8" i="2"/>
  <c r="H214" i="11" s="1"/>
  <c r="S9" i="2"/>
  <c r="H215" i="11" s="1"/>
  <c r="S10" i="2"/>
  <c r="H216" i="11" s="1"/>
  <c r="S11" i="2"/>
  <c r="H217" i="11" s="1"/>
  <c r="S12" i="2"/>
  <c r="H218" i="11" s="1"/>
  <c r="S13" i="2"/>
  <c r="H219" i="11" s="1"/>
  <c r="S14" i="2"/>
  <c r="H220" i="11" s="1"/>
  <c r="S15" i="2"/>
  <c r="H221" i="11" s="1"/>
  <c r="S16" i="2"/>
  <c r="H222" i="11" s="1"/>
  <c r="S5" i="2"/>
  <c r="H211" i="11" s="1"/>
  <c r="R58" i="2"/>
  <c r="G740" i="11" s="1"/>
  <c r="R59" i="2"/>
  <c r="G741" i="11" s="1"/>
  <c r="R60" i="2"/>
  <c r="G742" i="11" s="1"/>
  <c r="R61" i="2"/>
  <c r="G743" i="11" s="1"/>
  <c r="R62" i="2"/>
  <c r="G744" i="11" s="1"/>
  <c r="R63" i="2"/>
  <c r="G745" i="11" s="1"/>
  <c r="R64" i="2"/>
  <c r="G746" i="11" s="1"/>
  <c r="R65" i="2"/>
  <c r="G747" i="11" s="1"/>
  <c r="R66" i="2"/>
  <c r="G817" i="11" s="1"/>
  <c r="R67" i="2"/>
  <c r="G818" i="11" s="1"/>
  <c r="R68" i="2"/>
  <c r="G819" i="11" s="1"/>
  <c r="R69" i="2"/>
  <c r="G820" i="11" s="1"/>
  <c r="R70" i="2"/>
  <c r="G821" i="11" s="1"/>
  <c r="R71" i="2"/>
  <c r="G899" i="11" s="1"/>
  <c r="R72" i="2"/>
  <c r="G900" i="11" s="1"/>
  <c r="R73" i="2"/>
  <c r="G901" i="11" s="1"/>
  <c r="R74" i="2"/>
  <c r="G902" i="11" s="1"/>
  <c r="R75" i="2"/>
  <c r="G991" i="11" s="1"/>
  <c r="R76" i="2"/>
  <c r="G992" i="11" s="1"/>
  <c r="R77" i="2"/>
  <c r="G1069" i="11" s="1"/>
  <c r="R78" i="2"/>
  <c r="G1070" i="11" s="1"/>
  <c r="R79" i="2"/>
  <c r="G1071" i="11" s="1"/>
  <c r="R80" i="2"/>
  <c r="G1072" i="11" s="1"/>
  <c r="R81" i="2"/>
  <c r="G1073" i="11" s="1"/>
  <c r="R82" i="2"/>
  <c r="G1074" i="11" s="1"/>
  <c r="R83" i="2"/>
  <c r="G1075" i="11" s="1"/>
  <c r="R84" i="2"/>
  <c r="G1076" i="11" s="1"/>
  <c r="R85" i="2"/>
  <c r="G1077" i="11" s="1"/>
  <c r="R86" i="2"/>
  <c r="G1078" i="11" s="1"/>
  <c r="R87" i="2"/>
  <c r="G1079" i="11" s="1"/>
  <c r="R88" i="2"/>
  <c r="G1080" i="11" s="1"/>
  <c r="R89" i="2"/>
  <c r="G1081" i="11" s="1"/>
  <c r="R90" i="2"/>
  <c r="G1082" i="11" s="1"/>
  <c r="R91" i="2"/>
  <c r="G1083" i="11" s="1"/>
  <c r="R92" i="2"/>
  <c r="G1084" i="11" s="1"/>
  <c r="R93" i="2"/>
  <c r="G1085" i="11" s="1"/>
  <c r="R94" i="2"/>
  <c r="G1086" i="11" s="1"/>
  <c r="R95" i="2"/>
  <c r="G1087" i="11" s="1"/>
  <c r="R96" i="2"/>
  <c r="G1088" i="11" s="1"/>
  <c r="R97" i="2"/>
  <c r="G1089" i="11" s="1"/>
  <c r="R98" i="2"/>
  <c r="G1090" i="11" s="1"/>
  <c r="R99" i="2"/>
  <c r="G1091" i="11" s="1"/>
  <c r="R100" i="2"/>
  <c r="G1198" i="11" s="1"/>
  <c r="R101" i="2"/>
  <c r="G1199" i="11" s="1"/>
  <c r="R102" i="2"/>
  <c r="G1200" i="11" s="1"/>
  <c r="R103" i="2"/>
  <c r="G1201" i="11" s="1"/>
  <c r="R104" i="2"/>
  <c r="G1202" i="11" s="1"/>
  <c r="R105" i="2"/>
  <c r="G1284" i="11" s="1"/>
  <c r="R106" i="2"/>
  <c r="G1285" i="11" s="1"/>
  <c r="R107" i="2"/>
  <c r="G1286" i="11" s="1"/>
  <c r="R108" i="2"/>
  <c r="G1287" i="11" s="1"/>
  <c r="R109" i="2"/>
  <c r="G1288" i="11" s="1"/>
  <c r="R110" i="2"/>
  <c r="G1289" i="11" s="1"/>
  <c r="R111" i="2"/>
  <c r="G1290" i="11" s="1"/>
  <c r="R112" i="2"/>
  <c r="G1291" i="11" s="1"/>
  <c r="R113" i="2"/>
  <c r="G1292" i="11" s="1"/>
  <c r="R114" i="2"/>
  <c r="G1293" i="11" s="1"/>
  <c r="R115" i="2"/>
  <c r="G1294" i="11" s="1"/>
  <c r="R116" i="2"/>
  <c r="G1295" i="11" s="1"/>
  <c r="R117" i="2"/>
  <c r="G1296" i="11" s="1"/>
  <c r="R118" i="2"/>
  <c r="G1297" i="11" s="1"/>
  <c r="R119" i="2"/>
  <c r="G1298" i="11" s="1"/>
  <c r="R120" i="2"/>
  <c r="G1299" i="11" s="1"/>
  <c r="R121" i="2"/>
  <c r="G1300" i="11" s="1"/>
  <c r="R122" i="2"/>
  <c r="G1301" i="11" s="1"/>
  <c r="R123" i="2"/>
  <c r="G1302" i="11" s="1"/>
  <c r="R124" i="2"/>
  <c r="G1303" i="11" s="1"/>
  <c r="R125" i="2"/>
  <c r="G1304" i="11" s="1"/>
  <c r="R126" i="2"/>
  <c r="G1305" i="11" s="1"/>
  <c r="R127" i="2"/>
  <c r="G1353" i="11" s="1"/>
  <c r="R128" i="2"/>
  <c r="G1354" i="11" s="1"/>
  <c r="R129" i="2"/>
  <c r="G1355" i="11" s="1"/>
  <c r="R130" i="2"/>
  <c r="G1356" i="11" s="1"/>
  <c r="R131" i="2"/>
  <c r="G1357" i="11" s="1"/>
  <c r="R132" i="2"/>
  <c r="G1358" i="11" s="1"/>
  <c r="R133" i="2"/>
  <c r="G1359" i="11" s="1"/>
  <c r="R134" i="2"/>
  <c r="G1360" i="11" s="1"/>
  <c r="R135" i="2"/>
  <c r="G1361" i="11" s="1"/>
  <c r="R136" i="2"/>
  <c r="G1362" i="11" s="1"/>
  <c r="R137" i="2"/>
  <c r="G1363" i="11" s="1"/>
  <c r="R51" i="2"/>
  <c r="G543" i="11" s="1"/>
  <c r="R52" i="2"/>
  <c r="G544" i="11" s="1"/>
  <c r="R53" i="2"/>
  <c r="G545" i="11" s="1"/>
  <c r="R54" i="2"/>
  <c r="G546" i="11" s="1"/>
  <c r="R55" i="2"/>
  <c r="G547" i="11" s="1"/>
  <c r="R56" i="2"/>
  <c r="G548" i="11" s="1"/>
  <c r="R57" i="2"/>
  <c r="G549" i="11" s="1"/>
  <c r="R18" i="2"/>
  <c r="G224" i="11" s="1"/>
  <c r="R19" i="2"/>
  <c r="G225" i="11" s="1"/>
  <c r="R20" i="2"/>
  <c r="G226" i="11" s="1"/>
  <c r="R21" i="2"/>
  <c r="G227" i="11" s="1"/>
  <c r="R22" i="2"/>
  <c r="G228" i="11" s="1"/>
  <c r="R23" i="2"/>
  <c r="G229" i="11" s="1"/>
  <c r="R24" i="2"/>
  <c r="G230" i="11" s="1"/>
  <c r="R25" i="2"/>
  <c r="G231" i="11" s="1"/>
  <c r="R26" i="2"/>
  <c r="G232" i="11" s="1"/>
  <c r="R27" i="2"/>
  <c r="G233" i="11" s="1"/>
  <c r="R28" i="2"/>
  <c r="G234" i="11" s="1"/>
  <c r="R29" i="2"/>
  <c r="G235" i="11" s="1"/>
  <c r="R30" i="2"/>
  <c r="G236" i="11" s="1"/>
  <c r="R31" i="2"/>
  <c r="G237" i="11" s="1"/>
  <c r="R32" i="2"/>
  <c r="G238" i="11" s="1"/>
  <c r="R33" i="2"/>
  <c r="G239" i="11" s="1"/>
  <c r="R34" i="2"/>
  <c r="G364" i="11" s="1"/>
  <c r="R35" i="2"/>
  <c r="G365" i="11" s="1"/>
  <c r="R36" i="2"/>
  <c r="G366" i="11" s="1"/>
  <c r="R37" i="2"/>
  <c r="G367" i="11" s="1"/>
  <c r="R38" i="2"/>
  <c r="G368" i="11" s="1"/>
  <c r="R39" i="2"/>
  <c r="G369" i="11" s="1"/>
  <c r="R40" i="2"/>
  <c r="G370" i="11" s="1"/>
  <c r="R41" i="2"/>
  <c r="G371" i="11" s="1"/>
  <c r="R42" i="2"/>
  <c r="G372" i="11" s="1"/>
  <c r="R43" i="2"/>
  <c r="G373" i="11" s="1"/>
  <c r="R44" i="2"/>
  <c r="G374" i="11" s="1"/>
  <c r="R45" i="2"/>
  <c r="G537" i="11" s="1"/>
  <c r="R46" i="2"/>
  <c r="G538" i="11" s="1"/>
  <c r="R47" i="2"/>
  <c r="G539" i="11" s="1"/>
  <c r="R48" i="2"/>
  <c r="G540" i="11" s="1"/>
  <c r="R49" i="2"/>
  <c r="G541" i="11" s="1"/>
  <c r="R50" i="2"/>
  <c r="G542" i="11" s="1"/>
  <c r="R6" i="2"/>
  <c r="G212" i="11" s="1"/>
  <c r="R7" i="2"/>
  <c r="G213" i="11" s="1"/>
  <c r="R8" i="2"/>
  <c r="G214" i="11" s="1"/>
  <c r="R9" i="2"/>
  <c r="G215" i="11" s="1"/>
  <c r="R10" i="2"/>
  <c r="G216" i="11" s="1"/>
  <c r="R11" i="2"/>
  <c r="G217" i="11" s="1"/>
  <c r="R12" i="2"/>
  <c r="G218" i="11" s="1"/>
  <c r="R13" i="2"/>
  <c r="G219" i="11" s="1"/>
  <c r="R14" i="2"/>
  <c r="G220" i="11" s="1"/>
  <c r="R15" i="2"/>
  <c r="G221" i="11" s="1"/>
  <c r="R16" i="2"/>
  <c r="G222" i="11" s="1"/>
  <c r="R17" i="2"/>
  <c r="G223" i="11" s="1"/>
  <c r="R5" i="2"/>
  <c r="G211" i="11" s="1"/>
  <c r="E27" i="5"/>
  <c r="L17" i="3" l="1"/>
  <c r="O17" i="3" l="1"/>
  <c r="Q17" i="3"/>
  <c r="P17" i="3"/>
  <c r="O138" i="2"/>
  <c r="K138" i="2"/>
  <c r="D138" i="2"/>
  <c r="G26" i="5"/>
  <c r="H26" i="5"/>
  <c r="D7" i="10" l="1"/>
  <c r="E7" i="10"/>
  <c r="H7" i="9" l="1"/>
  <c r="F7" i="10" s="1"/>
  <c r="G7" i="10" s="1"/>
  <c r="E7" i="9"/>
  <c r="C7" i="10" s="1"/>
  <c r="H27" i="5" l="1"/>
  <c r="G27" i="5"/>
  <c r="F5" i="8" l="1"/>
  <c r="F6" i="8" s="1"/>
  <c r="H14" i="8" s="1"/>
  <c r="H11" i="8" l="1"/>
  <c r="H13" i="8"/>
  <c r="E13" i="8" s="1"/>
  <c r="H12" i="8"/>
  <c r="H9" i="8"/>
  <c r="E9" i="8" s="1"/>
  <c r="H10" i="8"/>
  <c r="K17" i="3"/>
  <c r="E11" i="8" l="1"/>
  <c r="E15" i="8" s="1"/>
  <c r="H15" i="8"/>
  <c r="F5" i="10" s="1"/>
  <c r="G5" i="10" s="1"/>
  <c r="F12" i="8"/>
  <c r="E12" i="8"/>
  <c r="G12" i="8"/>
  <c r="G13" i="8"/>
  <c r="G9" i="8"/>
  <c r="F9" i="8"/>
  <c r="G10" i="8"/>
  <c r="E10" i="8"/>
  <c r="F10" i="8"/>
  <c r="C4" i="10"/>
  <c r="E4" i="10"/>
  <c r="F4" i="10"/>
  <c r="G4" i="10" s="1"/>
  <c r="D4" i="10"/>
  <c r="L138" i="2"/>
  <c r="M138" i="2"/>
  <c r="N138" i="2"/>
  <c r="F15" i="8" l="1"/>
  <c r="D5" i="10" s="1"/>
  <c r="G15" i="8"/>
  <c r="C5" i="10"/>
  <c r="E5" i="10"/>
  <c r="T138" i="2"/>
  <c r="J19" i="5"/>
  <c r="J7" i="5"/>
  <c r="J6" i="5"/>
  <c r="I35" i="11" l="1"/>
  <c r="I39" i="11"/>
  <c r="I43" i="11"/>
  <c r="I47" i="11"/>
  <c r="I51" i="11"/>
  <c r="I55" i="11"/>
  <c r="I59" i="11"/>
  <c r="I63" i="11"/>
  <c r="I67" i="11"/>
  <c r="I71" i="11"/>
  <c r="I75" i="11"/>
  <c r="I79" i="11"/>
  <c r="I83" i="11"/>
  <c r="I87" i="11"/>
  <c r="I91" i="11"/>
  <c r="I95" i="11"/>
  <c r="I99" i="11"/>
  <c r="I103" i="11"/>
  <c r="I107" i="11"/>
  <c r="I111" i="11"/>
  <c r="I115" i="11"/>
  <c r="I119" i="11"/>
  <c r="I123" i="11"/>
  <c r="I127" i="11"/>
  <c r="I131" i="11"/>
  <c r="I135" i="11"/>
  <c r="I139" i="11"/>
  <c r="I143" i="11"/>
  <c r="I147" i="11"/>
  <c r="I151" i="11"/>
  <c r="I155" i="11"/>
  <c r="I159" i="11"/>
  <c r="I163" i="11"/>
  <c r="I167" i="11"/>
  <c r="I171" i="11"/>
  <c r="I175" i="11"/>
  <c r="I179" i="11"/>
  <c r="I183" i="11"/>
  <c r="I187" i="11"/>
  <c r="I191" i="11"/>
  <c r="I195" i="11"/>
  <c r="I199" i="11"/>
  <c r="I203" i="11"/>
  <c r="I207" i="11"/>
  <c r="I240" i="11"/>
  <c r="I244" i="11"/>
  <c r="I248" i="11"/>
  <c r="I252" i="11"/>
  <c r="I256" i="11"/>
  <c r="I260" i="11"/>
  <c r="I264" i="11"/>
  <c r="I268" i="11"/>
  <c r="I272" i="11"/>
  <c r="I276" i="11"/>
  <c r="I280" i="11"/>
  <c r="I284" i="11"/>
  <c r="I288" i="11"/>
  <c r="I292" i="11"/>
  <c r="I296" i="11"/>
  <c r="I300" i="11"/>
  <c r="I304" i="11"/>
  <c r="I308" i="11"/>
  <c r="I312" i="11"/>
  <c r="I316" i="11"/>
  <c r="I320" i="11"/>
  <c r="I324" i="11"/>
  <c r="I328" i="11"/>
  <c r="I332" i="11"/>
  <c r="I336" i="11"/>
  <c r="I340" i="11"/>
  <c r="I344" i="11"/>
  <c r="I348" i="11"/>
  <c r="I352" i="11"/>
  <c r="I356" i="11"/>
  <c r="I360" i="11"/>
  <c r="I375" i="11"/>
  <c r="I379" i="11"/>
  <c r="I383" i="11"/>
  <c r="I387" i="11"/>
  <c r="I391" i="11"/>
  <c r="I395" i="11"/>
  <c r="I399" i="11"/>
  <c r="I403" i="11"/>
  <c r="I407" i="11"/>
  <c r="I411" i="11"/>
  <c r="I415" i="11"/>
  <c r="I419" i="11"/>
  <c r="I423" i="11"/>
  <c r="I427" i="11"/>
  <c r="I431" i="11"/>
  <c r="I435" i="11"/>
  <c r="I439" i="11"/>
  <c r="I443" i="11"/>
  <c r="I447" i="11"/>
  <c r="I451" i="11"/>
  <c r="I455" i="11"/>
  <c r="I459" i="11"/>
  <c r="I463" i="11"/>
  <c r="I467" i="11"/>
  <c r="I471" i="11"/>
  <c r="I475" i="11"/>
  <c r="I479" i="11"/>
  <c r="I483" i="11"/>
  <c r="I487" i="11"/>
  <c r="I491" i="11"/>
  <c r="I495" i="11"/>
  <c r="I499" i="11"/>
  <c r="I503" i="11"/>
  <c r="I507" i="11"/>
  <c r="I511" i="11"/>
  <c r="I515" i="11"/>
  <c r="I519" i="11"/>
  <c r="I523" i="11"/>
  <c r="I527" i="11"/>
  <c r="I531" i="11"/>
  <c r="I535" i="11"/>
  <c r="I552" i="11"/>
  <c r="I556" i="11"/>
  <c r="I560" i="11"/>
  <c r="I564" i="11"/>
  <c r="I568" i="11"/>
  <c r="I572" i="11"/>
  <c r="I576" i="11"/>
  <c r="I580" i="11"/>
  <c r="I584" i="11"/>
  <c r="I588" i="11"/>
  <c r="I592" i="11"/>
  <c r="I596" i="11"/>
  <c r="I600" i="11"/>
  <c r="I604" i="11"/>
  <c r="I608" i="11"/>
  <c r="I612" i="11"/>
  <c r="I616" i="11"/>
  <c r="I620" i="11"/>
  <c r="I624" i="11"/>
  <c r="I628" i="11"/>
  <c r="I632" i="11"/>
  <c r="I636" i="11"/>
  <c r="I640" i="11"/>
  <c r="I644" i="11"/>
  <c r="I648" i="11"/>
  <c r="I652" i="11"/>
  <c r="I656" i="11"/>
  <c r="I660" i="11"/>
  <c r="I664" i="11"/>
  <c r="I668" i="11"/>
  <c r="I672" i="11"/>
  <c r="I676" i="11"/>
  <c r="I680" i="11"/>
  <c r="I684" i="11"/>
  <c r="I688" i="11"/>
  <c r="I692" i="11"/>
  <c r="I696" i="11"/>
  <c r="I700" i="11"/>
  <c r="I704" i="11"/>
  <c r="I708" i="11"/>
  <c r="I712" i="11"/>
  <c r="I716" i="11"/>
  <c r="I720" i="11"/>
  <c r="I724" i="11"/>
  <c r="I728" i="11"/>
  <c r="I732" i="11"/>
  <c r="I736" i="11"/>
  <c r="I748" i="11"/>
  <c r="I752" i="11"/>
  <c r="I756" i="11"/>
  <c r="I760" i="11"/>
  <c r="I764" i="11"/>
  <c r="I768" i="11"/>
  <c r="I772" i="11"/>
  <c r="I776" i="11"/>
  <c r="I780" i="11"/>
  <c r="I784" i="11"/>
  <c r="I788" i="11"/>
  <c r="I792" i="11"/>
  <c r="I796" i="11"/>
  <c r="I800" i="11"/>
  <c r="I804" i="11"/>
  <c r="I808" i="11"/>
  <c r="I812" i="11"/>
  <c r="I816" i="11"/>
  <c r="I825" i="11"/>
  <c r="I829" i="11"/>
  <c r="I833" i="11"/>
  <c r="I837" i="11"/>
  <c r="I841" i="11"/>
  <c r="I845" i="11"/>
  <c r="I849" i="11"/>
  <c r="I34" i="11"/>
  <c r="I38" i="11"/>
  <c r="I42" i="11"/>
  <c r="I46" i="11"/>
  <c r="I50" i="11"/>
  <c r="I54" i="11"/>
  <c r="I58" i="11"/>
  <c r="I62" i="11"/>
  <c r="I66" i="11"/>
  <c r="I70" i="11"/>
  <c r="I74" i="11"/>
  <c r="I78" i="11"/>
  <c r="I82" i="11"/>
  <c r="I86" i="11"/>
  <c r="I90" i="11"/>
  <c r="I94" i="11"/>
  <c r="I98" i="11"/>
  <c r="I102" i="11"/>
  <c r="I106" i="11"/>
  <c r="I110" i="11"/>
  <c r="I114" i="11"/>
  <c r="I118" i="11"/>
  <c r="I122" i="11"/>
  <c r="I126" i="11"/>
  <c r="I130" i="11"/>
  <c r="I134" i="11"/>
  <c r="I138" i="11"/>
  <c r="I142" i="11"/>
  <c r="I146" i="11"/>
  <c r="I150" i="11"/>
  <c r="I154" i="11"/>
  <c r="I158" i="11"/>
  <c r="I162" i="11"/>
  <c r="I166" i="11"/>
  <c r="I170" i="11"/>
  <c r="I174" i="11"/>
  <c r="I178" i="11"/>
  <c r="I182" i="11"/>
  <c r="I186" i="11"/>
  <c r="I190" i="11"/>
  <c r="I194" i="11"/>
  <c r="I198" i="11"/>
  <c r="I202" i="11"/>
  <c r="I206" i="11"/>
  <c r="I210" i="11"/>
  <c r="I243" i="11"/>
  <c r="I247" i="11"/>
  <c r="I251" i="11"/>
  <c r="I255" i="11"/>
  <c r="I259" i="11"/>
  <c r="I263" i="11"/>
  <c r="I267" i="11"/>
  <c r="I271" i="11"/>
  <c r="I275" i="11"/>
  <c r="I279" i="11"/>
  <c r="I283" i="11"/>
  <c r="I287" i="11"/>
  <c r="I291" i="11"/>
  <c r="I295" i="11"/>
  <c r="I299" i="11"/>
  <c r="I303" i="11"/>
  <c r="I307" i="11"/>
  <c r="I311" i="11"/>
  <c r="I315" i="11"/>
  <c r="I319" i="11"/>
  <c r="I323" i="11"/>
  <c r="I327" i="11"/>
  <c r="I331" i="11"/>
  <c r="I335" i="11"/>
  <c r="I339" i="11"/>
  <c r="I343" i="11"/>
  <c r="I347" i="11"/>
  <c r="I351" i="11"/>
  <c r="I355" i="11"/>
  <c r="I359" i="11"/>
  <c r="I363" i="11"/>
  <c r="I378" i="11"/>
  <c r="I382" i="11"/>
  <c r="I386" i="11"/>
  <c r="I390" i="11"/>
  <c r="I394" i="11"/>
  <c r="I398" i="11"/>
  <c r="I402" i="11"/>
  <c r="I406" i="11"/>
  <c r="I410" i="11"/>
  <c r="I414" i="11"/>
  <c r="I418" i="11"/>
  <c r="I422" i="11"/>
  <c r="I426" i="11"/>
  <c r="I430" i="11"/>
  <c r="I434" i="11"/>
  <c r="I438" i="11"/>
  <c r="I442" i="11"/>
  <c r="I446" i="11"/>
  <c r="I450" i="11"/>
  <c r="I454" i="11"/>
  <c r="I458" i="11"/>
  <c r="I462" i="11"/>
  <c r="I466" i="11"/>
  <c r="I470" i="11"/>
  <c r="I474" i="11"/>
  <c r="I478" i="11"/>
  <c r="I482" i="11"/>
  <c r="I486" i="11"/>
  <c r="I490" i="11"/>
  <c r="I494" i="11"/>
  <c r="I498" i="11"/>
  <c r="I502" i="11"/>
  <c r="I506" i="11"/>
  <c r="I510" i="11"/>
  <c r="I514" i="11"/>
  <c r="I518" i="11"/>
  <c r="I522" i="11"/>
  <c r="I526" i="11"/>
  <c r="I36" i="11"/>
  <c r="I40" i="11"/>
  <c r="I44" i="11"/>
  <c r="I48" i="11"/>
  <c r="I52" i="11"/>
  <c r="I56" i="11"/>
  <c r="I60" i="11"/>
  <c r="I64" i="11"/>
  <c r="I68" i="11"/>
  <c r="I72" i="11"/>
  <c r="I76" i="11"/>
  <c r="I80" i="11"/>
  <c r="I84" i="11"/>
  <c r="I88" i="11"/>
  <c r="I92" i="11"/>
  <c r="I96" i="11"/>
  <c r="I100" i="11"/>
  <c r="I104" i="11"/>
  <c r="I108" i="11"/>
  <c r="I112" i="11"/>
  <c r="I116" i="11"/>
  <c r="I120" i="11"/>
  <c r="I124" i="11"/>
  <c r="I128" i="11"/>
  <c r="I132" i="11"/>
  <c r="I136" i="11"/>
  <c r="I140" i="11"/>
  <c r="I144" i="11"/>
  <c r="I148" i="11"/>
  <c r="I152" i="11"/>
  <c r="I156" i="11"/>
  <c r="I160" i="11"/>
  <c r="I164" i="11"/>
  <c r="I168" i="11"/>
  <c r="I172" i="11"/>
  <c r="I176" i="11"/>
  <c r="I180" i="11"/>
  <c r="I184" i="11"/>
  <c r="I188" i="11"/>
  <c r="I192" i="11"/>
  <c r="I196" i="11"/>
  <c r="I200" i="11"/>
  <c r="I204" i="11"/>
  <c r="I208" i="11"/>
  <c r="I241" i="11"/>
  <c r="I245" i="11"/>
  <c r="I249" i="11"/>
  <c r="I253" i="11"/>
  <c r="I257" i="11"/>
  <c r="I261" i="11"/>
  <c r="I265" i="11"/>
  <c r="I269" i="11"/>
  <c r="I273" i="11"/>
  <c r="I277" i="11"/>
  <c r="I281" i="11"/>
  <c r="I285" i="11"/>
  <c r="I289" i="11"/>
  <c r="I293" i="11"/>
  <c r="I297" i="11"/>
  <c r="I301" i="11"/>
  <c r="I305" i="11"/>
  <c r="I309" i="11"/>
  <c r="I313" i="11"/>
  <c r="I317" i="11"/>
  <c r="I321" i="11"/>
  <c r="I325" i="11"/>
  <c r="I329" i="11"/>
  <c r="I333" i="11"/>
  <c r="I337" i="11"/>
  <c r="I341" i="11"/>
  <c r="I345" i="11"/>
  <c r="I349" i="11"/>
  <c r="I353" i="11"/>
  <c r="I357" i="11"/>
  <c r="I361" i="11"/>
  <c r="I376" i="11"/>
  <c r="I380" i="11"/>
  <c r="I384" i="11"/>
  <c r="I388" i="11"/>
  <c r="I392" i="11"/>
  <c r="I396" i="11"/>
  <c r="I400" i="11"/>
  <c r="I404" i="11"/>
  <c r="I408" i="11"/>
  <c r="I412" i="11"/>
  <c r="I416" i="11"/>
  <c r="I420" i="11"/>
  <c r="I424" i="11"/>
  <c r="I428" i="11"/>
  <c r="I432" i="11"/>
  <c r="I436" i="11"/>
  <c r="I440" i="11"/>
  <c r="I444" i="11"/>
  <c r="I448" i="11"/>
  <c r="I452" i="11"/>
  <c r="I456" i="11"/>
  <c r="I460" i="11"/>
  <c r="I464" i="11"/>
  <c r="I468" i="11"/>
  <c r="I472" i="11"/>
  <c r="I476" i="11"/>
  <c r="I480" i="11"/>
  <c r="I484" i="11"/>
  <c r="I488" i="11"/>
  <c r="I492" i="11"/>
  <c r="I496" i="11"/>
  <c r="I500" i="11"/>
  <c r="I504" i="11"/>
  <c r="I508" i="11"/>
  <c r="I512" i="11"/>
  <c r="I516" i="11"/>
  <c r="I520" i="11"/>
  <c r="I524" i="11"/>
  <c r="I528" i="11"/>
  <c r="I41" i="11"/>
  <c r="I57" i="11"/>
  <c r="I73" i="11"/>
  <c r="I89" i="11"/>
  <c r="I105" i="11"/>
  <c r="I121" i="11"/>
  <c r="I137" i="11"/>
  <c r="I153" i="11"/>
  <c r="I169" i="11"/>
  <c r="I185" i="11"/>
  <c r="I201" i="11"/>
  <c r="I246" i="11"/>
  <c r="I262" i="11"/>
  <c r="I278" i="11"/>
  <c r="I294" i="11"/>
  <c r="I310" i="11"/>
  <c r="I326" i="11"/>
  <c r="I342" i="11"/>
  <c r="I358" i="11"/>
  <c r="I385" i="11"/>
  <c r="I401" i="11"/>
  <c r="I417" i="11"/>
  <c r="I433" i="11"/>
  <c r="I449" i="11"/>
  <c r="I465" i="11"/>
  <c r="I481" i="11"/>
  <c r="I497" i="11"/>
  <c r="I513" i="11"/>
  <c r="I529" i="11"/>
  <c r="I534" i="11"/>
  <c r="I553" i="11"/>
  <c r="I558" i="11"/>
  <c r="I563" i="11"/>
  <c r="I569" i="11"/>
  <c r="I574" i="11"/>
  <c r="I579" i="11"/>
  <c r="I585" i="11"/>
  <c r="I590" i="11"/>
  <c r="I595" i="11"/>
  <c r="I601" i="11"/>
  <c r="I606" i="11"/>
  <c r="I611" i="11"/>
  <c r="I617" i="11"/>
  <c r="I622" i="11"/>
  <c r="I627" i="11"/>
  <c r="I633" i="11"/>
  <c r="I638" i="11"/>
  <c r="I643" i="11"/>
  <c r="I649" i="11"/>
  <c r="I654" i="11"/>
  <c r="I659" i="11"/>
  <c r="I665" i="11"/>
  <c r="I670" i="11"/>
  <c r="I675" i="11"/>
  <c r="I681" i="11"/>
  <c r="I686" i="11"/>
  <c r="I691" i="11"/>
  <c r="I697" i="11"/>
  <c r="I702" i="11"/>
  <c r="I707" i="11"/>
  <c r="I713" i="11"/>
  <c r="I718" i="11"/>
  <c r="I723" i="11"/>
  <c r="I729" i="11"/>
  <c r="I734" i="11"/>
  <c r="I739" i="11"/>
  <c r="I753" i="11"/>
  <c r="I758" i="11"/>
  <c r="I763" i="11"/>
  <c r="I769" i="11"/>
  <c r="I774" i="11"/>
  <c r="I779" i="11"/>
  <c r="I785" i="11"/>
  <c r="I790" i="11"/>
  <c r="I795" i="11"/>
  <c r="I801" i="11"/>
  <c r="I806" i="11"/>
  <c r="I811" i="11"/>
  <c r="I822" i="11"/>
  <c r="I827" i="11"/>
  <c r="I832" i="11"/>
  <c r="I838" i="11"/>
  <c r="I843" i="11"/>
  <c r="I848" i="11"/>
  <c r="I853" i="11"/>
  <c r="I857" i="11"/>
  <c r="I861" i="11"/>
  <c r="I865" i="11"/>
  <c r="I869" i="11"/>
  <c r="I873" i="11"/>
  <c r="I877" i="11"/>
  <c r="I881" i="11"/>
  <c r="I885" i="11"/>
  <c r="I889" i="11"/>
  <c r="I893" i="11"/>
  <c r="I897" i="11"/>
  <c r="I905" i="11"/>
  <c r="I909" i="11"/>
  <c r="I913" i="11"/>
  <c r="I917" i="11"/>
  <c r="I921" i="11"/>
  <c r="I925" i="11"/>
  <c r="I929" i="11"/>
  <c r="I933" i="11"/>
  <c r="I937" i="11"/>
  <c r="I941" i="11"/>
  <c r="I945" i="11"/>
  <c r="I949" i="11"/>
  <c r="I953" i="11"/>
  <c r="I957" i="11"/>
  <c r="I961" i="11"/>
  <c r="I965" i="11"/>
  <c r="I969" i="11"/>
  <c r="I973" i="11"/>
  <c r="I977" i="11"/>
  <c r="I981" i="11"/>
  <c r="I985" i="11"/>
  <c r="I989" i="11"/>
  <c r="I995" i="11"/>
  <c r="I999" i="11"/>
  <c r="I1003" i="11"/>
  <c r="I1007" i="11"/>
  <c r="I1011" i="11"/>
  <c r="I1015" i="11"/>
  <c r="I1019" i="11"/>
  <c r="I1023" i="11"/>
  <c r="I1027" i="11"/>
  <c r="I1031" i="11"/>
  <c r="I1035" i="11"/>
  <c r="I1039" i="11"/>
  <c r="I1043" i="11"/>
  <c r="I1047" i="11"/>
  <c r="I1051" i="11"/>
  <c r="I1055" i="11"/>
  <c r="I1059" i="11"/>
  <c r="I1063" i="11"/>
  <c r="I1067" i="11"/>
  <c r="I1094" i="11"/>
  <c r="I1098" i="11"/>
  <c r="I1102" i="11"/>
  <c r="I1106" i="11"/>
  <c r="I1110" i="11"/>
  <c r="I1114" i="11"/>
  <c r="I1118" i="11"/>
  <c r="I1122" i="11"/>
  <c r="I1126" i="11"/>
  <c r="I1130" i="11"/>
  <c r="I1134" i="11"/>
  <c r="I1138" i="11"/>
  <c r="I1142" i="11"/>
  <c r="I1146" i="11"/>
  <c r="I1150" i="11"/>
  <c r="I1154" i="11"/>
  <c r="I1158" i="11"/>
  <c r="I1162" i="11"/>
  <c r="I1166" i="11"/>
  <c r="I1170" i="11"/>
  <c r="I1174" i="11"/>
  <c r="I1178" i="11"/>
  <c r="I1182" i="11"/>
  <c r="I1186" i="11"/>
  <c r="I1190" i="11"/>
  <c r="I1194" i="11"/>
  <c r="I1203" i="11"/>
  <c r="I1207" i="11"/>
  <c r="I1211" i="11"/>
  <c r="I1215" i="11"/>
  <c r="I1219" i="11"/>
  <c r="I1223" i="11"/>
  <c r="I1227" i="11"/>
  <c r="I1231" i="11"/>
  <c r="I1235" i="11"/>
  <c r="I1239" i="11"/>
  <c r="I1243" i="11"/>
  <c r="I1247" i="11"/>
  <c r="I1251" i="11"/>
  <c r="I1255" i="11"/>
  <c r="I1259" i="11"/>
  <c r="I1263" i="11"/>
  <c r="I1267" i="11"/>
  <c r="I1271" i="11"/>
  <c r="I1275" i="11"/>
  <c r="I1279" i="11"/>
  <c r="I1283" i="11"/>
  <c r="I1309" i="11"/>
  <c r="I1313" i="11"/>
  <c r="I1317" i="11"/>
  <c r="I1321" i="11"/>
  <c r="I1325" i="11"/>
  <c r="I1329" i="11"/>
  <c r="I1333" i="11"/>
  <c r="I1337" i="11"/>
  <c r="I1341" i="11"/>
  <c r="I1345" i="11"/>
  <c r="I1349" i="11"/>
  <c r="I37" i="11"/>
  <c r="I53" i="11"/>
  <c r="I69" i="11"/>
  <c r="I85" i="11"/>
  <c r="I101" i="11"/>
  <c r="I117" i="11"/>
  <c r="I133" i="11"/>
  <c r="I149" i="11"/>
  <c r="I165" i="11"/>
  <c r="I181" i="11"/>
  <c r="I197" i="11"/>
  <c r="I242" i="11"/>
  <c r="I258" i="11"/>
  <c r="I274" i="11"/>
  <c r="I290" i="11"/>
  <c r="I306" i="11"/>
  <c r="I322" i="11"/>
  <c r="I338" i="11"/>
  <c r="I354" i="11"/>
  <c r="I381" i="11"/>
  <c r="I397" i="11"/>
  <c r="I413" i="11"/>
  <c r="I429" i="11"/>
  <c r="I445" i="11"/>
  <c r="I461" i="11"/>
  <c r="I477" i="11"/>
  <c r="I493" i="11"/>
  <c r="I509" i="11"/>
  <c r="I525" i="11"/>
  <c r="I533" i="11"/>
  <c r="I551" i="11"/>
  <c r="I557" i="11"/>
  <c r="I562" i="11"/>
  <c r="I567" i="11"/>
  <c r="I573" i="11"/>
  <c r="I578" i="11"/>
  <c r="I583" i="11"/>
  <c r="I589" i="11"/>
  <c r="I594" i="11"/>
  <c r="I599" i="11"/>
  <c r="I605" i="11"/>
  <c r="I610" i="11"/>
  <c r="I615" i="11"/>
  <c r="I621" i="11"/>
  <c r="I626" i="11"/>
  <c r="I631" i="11"/>
  <c r="I637" i="11"/>
  <c r="I642" i="11"/>
  <c r="I647" i="11"/>
  <c r="I653" i="11"/>
  <c r="I658" i="11"/>
  <c r="I663" i="11"/>
  <c r="I669" i="11"/>
  <c r="I674" i="11"/>
  <c r="I679" i="11"/>
  <c r="I685" i="11"/>
  <c r="I690" i="11"/>
  <c r="I695" i="11"/>
  <c r="I701" i="11"/>
  <c r="I706" i="11"/>
  <c r="I711" i="11"/>
  <c r="I717" i="11"/>
  <c r="I722" i="11"/>
  <c r="I727" i="11"/>
  <c r="I733" i="11"/>
  <c r="I738" i="11"/>
  <c r="I751" i="11"/>
  <c r="I757" i="11"/>
  <c r="I762" i="11"/>
  <c r="I767" i="11"/>
  <c r="I773" i="11"/>
  <c r="I778" i="11"/>
  <c r="I783" i="11"/>
  <c r="I789" i="11"/>
  <c r="I794" i="11"/>
  <c r="I799" i="11"/>
  <c r="I805" i="11"/>
  <c r="I810" i="11"/>
  <c r="I815" i="11"/>
  <c r="I826" i="11"/>
  <c r="I831" i="11"/>
  <c r="I836" i="11"/>
  <c r="I842" i="11"/>
  <c r="I847" i="11"/>
  <c r="I852" i="11"/>
  <c r="I856" i="11"/>
  <c r="I860" i="11"/>
  <c r="I864" i="11"/>
  <c r="I868" i="11"/>
  <c r="I872" i="11"/>
  <c r="I876" i="11"/>
  <c r="I880" i="11"/>
  <c r="I884" i="11"/>
  <c r="I888" i="11"/>
  <c r="I892" i="11"/>
  <c r="I896" i="11"/>
  <c r="I904" i="11"/>
  <c r="I908" i="11"/>
  <c r="I912" i="11"/>
  <c r="I916" i="11"/>
  <c r="I920" i="11"/>
  <c r="I924" i="11"/>
  <c r="I928" i="11"/>
  <c r="I932" i="11"/>
  <c r="I936" i="11"/>
  <c r="I940" i="11"/>
  <c r="I944" i="11"/>
  <c r="I948" i="11"/>
  <c r="I952" i="11"/>
  <c r="I956" i="11"/>
  <c r="I960" i="11"/>
  <c r="I964" i="11"/>
  <c r="I968" i="11"/>
  <c r="I972" i="11"/>
  <c r="I976" i="11"/>
  <c r="I980" i="11"/>
  <c r="I984" i="11"/>
  <c r="I988" i="11"/>
  <c r="I994" i="11"/>
  <c r="I998" i="11"/>
  <c r="I1002" i="11"/>
  <c r="I1006" i="11"/>
  <c r="I1010" i="11"/>
  <c r="I1014" i="11"/>
  <c r="I1018" i="11"/>
  <c r="I1022" i="11"/>
  <c r="I1026" i="11"/>
  <c r="I1030" i="11"/>
  <c r="I1034" i="11"/>
  <c r="I1038" i="11"/>
  <c r="I1042" i="11"/>
  <c r="I1046" i="11"/>
  <c r="I1050" i="11"/>
  <c r="I1054" i="11"/>
  <c r="I1058" i="11"/>
  <c r="I1062" i="11"/>
  <c r="I1066" i="11"/>
  <c r="I1093" i="11"/>
  <c r="I1097" i="11"/>
  <c r="I1101" i="11"/>
  <c r="I1105" i="11"/>
  <c r="I1109" i="11"/>
  <c r="I1113" i="11"/>
  <c r="I1117" i="11"/>
  <c r="I1121" i="11"/>
  <c r="I1125" i="11"/>
  <c r="I1129" i="11"/>
  <c r="I1133" i="11"/>
  <c r="I1137" i="11"/>
  <c r="I1141" i="11"/>
  <c r="I1145" i="11"/>
  <c r="I1149" i="11"/>
  <c r="I1153" i="11"/>
  <c r="I1157" i="11"/>
  <c r="I1161" i="11"/>
  <c r="I1165" i="11"/>
  <c r="I1169" i="11"/>
  <c r="I1173" i="11"/>
  <c r="I1177" i="11"/>
  <c r="I1181" i="11"/>
  <c r="I1185" i="11"/>
  <c r="I1189" i="11"/>
  <c r="I1193" i="11"/>
  <c r="I1197" i="11"/>
  <c r="I1206" i="11"/>
  <c r="I1210" i="11"/>
  <c r="I1214" i="11"/>
  <c r="I1218" i="11"/>
  <c r="I1222" i="11"/>
  <c r="I1226" i="11"/>
  <c r="I1230" i="11"/>
  <c r="I1234" i="11"/>
  <c r="I1238" i="11"/>
  <c r="I1242" i="11"/>
  <c r="I1246" i="11"/>
  <c r="I1250" i="11"/>
  <c r="I1254" i="11"/>
  <c r="I1258" i="11"/>
  <c r="I1262" i="11"/>
  <c r="I1266" i="11"/>
  <c r="I1270" i="11"/>
  <c r="I1274" i="11"/>
  <c r="I1278" i="11"/>
  <c r="I1282" i="11"/>
  <c r="I1308" i="11"/>
  <c r="I1312" i="11"/>
  <c r="I1316" i="11"/>
  <c r="I1320" i="11"/>
  <c r="I1324" i="11"/>
  <c r="I1328" i="11"/>
  <c r="I1332" i="11"/>
  <c r="I1336" i="11"/>
  <c r="I1340" i="11"/>
  <c r="I1344" i="11"/>
  <c r="I1348" i="11"/>
  <c r="I1352" i="11"/>
  <c r="I45" i="11"/>
  <c r="I61" i="11"/>
  <c r="I77" i="11"/>
  <c r="I93" i="11"/>
  <c r="I109" i="11"/>
  <c r="I125" i="11"/>
  <c r="I141" i="11"/>
  <c r="I157" i="11"/>
  <c r="I173" i="11"/>
  <c r="I189" i="11"/>
  <c r="I205" i="11"/>
  <c r="I250" i="11"/>
  <c r="I266" i="11"/>
  <c r="I282" i="11"/>
  <c r="I298" i="11"/>
  <c r="I314" i="11"/>
  <c r="I330" i="11"/>
  <c r="I346" i="11"/>
  <c r="I362" i="11"/>
  <c r="I389" i="11"/>
  <c r="I405" i="11"/>
  <c r="I421" i="11"/>
  <c r="I437" i="11"/>
  <c r="I453" i="11"/>
  <c r="I469" i="11"/>
  <c r="I485" i="11"/>
  <c r="I501" i="11"/>
  <c r="I517" i="11"/>
  <c r="I530" i="11"/>
  <c r="I536" i="11"/>
  <c r="I554" i="11"/>
  <c r="I559" i="11"/>
  <c r="I565" i="11"/>
  <c r="I570" i="11"/>
  <c r="I575" i="11"/>
  <c r="I581" i="11"/>
  <c r="I586" i="11"/>
  <c r="I591" i="11"/>
  <c r="I597" i="11"/>
  <c r="I602" i="11"/>
  <c r="I607" i="11"/>
  <c r="I613" i="11"/>
  <c r="I618" i="11"/>
  <c r="I623" i="11"/>
  <c r="I629" i="11"/>
  <c r="I634" i="11"/>
  <c r="I639" i="11"/>
  <c r="I645" i="11"/>
  <c r="I650" i="11"/>
  <c r="I655" i="11"/>
  <c r="I661" i="11"/>
  <c r="I666" i="11"/>
  <c r="I671" i="11"/>
  <c r="I677" i="11"/>
  <c r="I682" i="11"/>
  <c r="I687" i="11"/>
  <c r="I693" i="11"/>
  <c r="I698" i="11"/>
  <c r="I703" i="11"/>
  <c r="I709" i="11"/>
  <c r="I714" i="11"/>
  <c r="I719" i="11"/>
  <c r="I725" i="11"/>
  <c r="I730" i="11"/>
  <c r="I735" i="11"/>
  <c r="I749" i="11"/>
  <c r="I754" i="11"/>
  <c r="I759" i="11"/>
  <c r="I765" i="11"/>
  <c r="I770" i="11"/>
  <c r="I775" i="11"/>
  <c r="I781" i="11"/>
  <c r="I786" i="11"/>
  <c r="I791" i="11"/>
  <c r="I797" i="11"/>
  <c r="I802" i="11"/>
  <c r="I807" i="11"/>
  <c r="I813" i="11"/>
  <c r="I823" i="11"/>
  <c r="I828" i="11"/>
  <c r="I834" i="11"/>
  <c r="I839" i="11"/>
  <c r="I844" i="11"/>
  <c r="I850" i="11"/>
  <c r="I854" i="11"/>
  <c r="I858" i="11"/>
  <c r="I862" i="11"/>
  <c r="I866" i="11"/>
  <c r="I870" i="11"/>
  <c r="I874" i="11"/>
  <c r="I878" i="11"/>
  <c r="I882" i="11"/>
  <c r="I886" i="11"/>
  <c r="I890" i="11"/>
  <c r="I894" i="11"/>
  <c r="I898" i="11"/>
  <c r="I906" i="11"/>
  <c r="I910" i="11"/>
  <c r="I914" i="11"/>
  <c r="I918" i="11"/>
  <c r="I922" i="11"/>
  <c r="I926" i="11"/>
  <c r="I930" i="11"/>
  <c r="I934" i="11"/>
  <c r="I938" i="11"/>
  <c r="I942" i="11"/>
  <c r="I946" i="11"/>
  <c r="I950" i="11"/>
  <c r="I954" i="11"/>
  <c r="I958" i="11"/>
  <c r="I962" i="11"/>
  <c r="I966" i="11"/>
  <c r="I970" i="11"/>
  <c r="I974" i="11"/>
  <c r="I978" i="11"/>
  <c r="I982" i="11"/>
  <c r="I986" i="11"/>
  <c r="I990" i="11"/>
  <c r="I996" i="11"/>
  <c r="I1000" i="11"/>
  <c r="I1004" i="11"/>
  <c r="I1008" i="11"/>
  <c r="I1012" i="11"/>
  <c r="I1016" i="11"/>
  <c r="I1020" i="11"/>
  <c r="I1024" i="11"/>
  <c r="I1028" i="11"/>
  <c r="I1032" i="11"/>
  <c r="I1036" i="11"/>
  <c r="I1040" i="11"/>
  <c r="I1044" i="11"/>
  <c r="I1048" i="11"/>
  <c r="I1052" i="11"/>
  <c r="I1056" i="11"/>
  <c r="I1060" i="11"/>
  <c r="I1064" i="11"/>
  <c r="I1068" i="11"/>
  <c r="I1095" i="11"/>
  <c r="I1099" i="11"/>
  <c r="I1103" i="11"/>
  <c r="I1107" i="11"/>
  <c r="I1111" i="11"/>
  <c r="I1115" i="11"/>
  <c r="I1119" i="11"/>
  <c r="I1123" i="11"/>
  <c r="I1127" i="11"/>
  <c r="I1131" i="11"/>
  <c r="I1135" i="11"/>
  <c r="I1139" i="11"/>
  <c r="I1143" i="11"/>
  <c r="I1147" i="11"/>
  <c r="I1151" i="11"/>
  <c r="I1155" i="11"/>
  <c r="I1159" i="11"/>
  <c r="I1163" i="11"/>
  <c r="I1167" i="11"/>
  <c r="I1171" i="11"/>
  <c r="I1175" i="11"/>
  <c r="I1179" i="11"/>
  <c r="I1183" i="11"/>
  <c r="I1187" i="11"/>
  <c r="I1191" i="11"/>
  <c r="I1195" i="11"/>
  <c r="I1204" i="11"/>
  <c r="I1208" i="11"/>
  <c r="I1212" i="11"/>
  <c r="I1216" i="11"/>
  <c r="I1220" i="11"/>
  <c r="I1224" i="11"/>
  <c r="I1228" i="11"/>
  <c r="I1232" i="11"/>
  <c r="I1236" i="11"/>
  <c r="I1240" i="11"/>
  <c r="I1244" i="11"/>
  <c r="I1248" i="11"/>
  <c r="I1252" i="11"/>
  <c r="I1256" i="11"/>
  <c r="I1260" i="11"/>
  <c r="I1264" i="11"/>
  <c r="I1268" i="11"/>
  <c r="I1272" i="11"/>
  <c r="I1276" i="11"/>
  <c r="I1280" i="11"/>
  <c r="I1306" i="11"/>
  <c r="I1310" i="11"/>
  <c r="I1314" i="11"/>
  <c r="I1318" i="11"/>
  <c r="I1322" i="11"/>
  <c r="I1326" i="11"/>
  <c r="I1330" i="11"/>
  <c r="I1334" i="11"/>
  <c r="I1338" i="11"/>
  <c r="I1342" i="11"/>
  <c r="I1346" i="11"/>
  <c r="I1350" i="11"/>
  <c r="I81" i="11"/>
  <c r="I145" i="11"/>
  <c r="I209" i="11"/>
  <c r="I302" i="11"/>
  <c r="I377" i="11"/>
  <c r="I441" i="11"/>
  <c r="I505" i="11"/>
  <c r="I555" i="11"/>
  <c r="I577" i="11"/>
  <c r="I598" i="11"/>
  <c r="I619" i="11"/>
  <c r="I641" i="11"/>
  <c r="I662" i="11"/>
  <c r="I683" i="11"/>
  <c r="I705" i="11"/>
  <c r="I726" i="11"/>
  <c r="I755" i="11"/>
  <c r="I777" i="11"/>
  <c r="I798" i="11"/>
  <c r="I824" i="11"/>
  <c r="I846" i="11"/>
  <c r="I863" i="11"/>
  <c r="I879" i="11"/>
  <c r="I895" i="11"/>
  <c r="I915" i="11"/>
  <c r="I931" i="11"/>
  <c r="I947" i="11"/>
  <c r="I963" i="11"/>
  <c r="I979" i="11"/>
  <c r="I997" i="11"/>
  <c r="I1013" i="11"/>
  <c r="I1029" i="11"/>
  <c r="I1045" i="11"/>
  <c r="I1061" i="11"/>
  <c r="I1100" i="11"/>
  <c r="I1116" i="11"/>
  <c r="I1132" i="11"/>
  <c r="I1148" i="11"/>
  <c r="I1164" i="11"/>
  <c r="I1180" i="11"/>
  <c r="I1196" i="11"/>
  <c r="I1217" i="11"/>
  <c r="I1233" i="11"/>
  <c r="I1249" i="11"/>
  <c r="I1265" i="11"/>
  <c r="I1281" i="11"/>
  <c r="I1319" i="11"/>
  <c r="I1335" i="11"/>
  <c r="I1351" i="11"/>
  <c r="I65" i="11"/>
  <c r="I129" i="11"/>
  <c r="I193" i="11"/>
  <c r="I286" i="11"/>
  <c r="I350" i="11"/>
  <c r="I425" i="11"/>
  <c r="I489" i="11"/>
  <c r="I550" i="11"/>
  <c r="I571" i="11"/>
  <c r="I593" i="11"/>
  <c r="I614" i="11"/>
  <c r="I635" i="11"/>
  <c r="I657" i="11"/>
  <c r="I678" i="11"/>
  <c r="I699" i="11"/>
  <c r="I721" i="11"/>
  <c r="I750" i="11"/>
  <c r="I771" i="11"/>
  <c r="I793" i="11"/>
  <c r="I814" i="11"/>
  <c r="I840" i="11"/>
  <c r="I859" i="11"/>
  <c r="I875" i="11"/>
  <c r="I891" i="11"/>
  <c r="I911" i="11"/>
  <c r="I927" i="11"/>
  <c r="I943" i="11"/>
  <c r="I959" i="11"/>
  <c r="I975" i="11"/>
  <c r="I993" i="11"/>
  <c r="I1009" i="11"/>
  <c r="I1025" i="11"/>
  <c r="I1041" i="11"/>
  <c r="I1057" i="11"/>
  <c r="I1096" i="11"/>
  <c r="I1112" i="11"/>
  <c r="I1128" i="11"/>
  <c r="I1144" i="11"/>
  <c r="I1160" i="11"/>
  <c r="I1176" i="11"/>
  <c r="I1192" i="11"/>
  <c r="I1213" i="11"/>
  <c r="I1229" i="11"/>
  <c r="I1245" i="11"/>
  <c r="I1261" i="11"/>
  <c r="I1277" i="11"/>
  <c r="I1315" i="11"/>
  <c r="I1331" i="11"/>
  <c r="I1347" i="11"/>
  <c r="I49" i="11"/>
  <c r="I113" i="11"/>
  <c r="I177" i="11"/>
  <c r="I270" i="11"/>
  <c r="I334" i="11"/>
  <c r="I409" i="11"/>
  <c r="I473" i="11"/>
  <c r="I532" i="11"/>
  <c r="I566" i="11"/>
  <c r="I587" i="11"/>
  <c r="I609" i="11"/>
  <c r="I630" i="11"/>
  <c r="I651" i="11"/>
  <c r="I673" i="11"/>
  <c r="I694" i="11"/>
  <c r="I715" i="11"/>
  <c r="I737" i="11"/>
  <c r="I766" i="11"/>
  <c r="I787" i="11"/>
  <c r="I809" i="11"/>
  <c r="I835" i="11"/>
  <c r="I855" i="11"/>
  <c r="I871" i="11"/>
  <c r="I887" i="11"/>
  <c r="I907" i="11"/>
  <c r="I923" i="11"/>
  <c r="I939" i="11"/>
  <c r="I955" i="11"/>
  <c r="I971" i="11"/>
  <c r="I987" i="11"/>
  <c r="I1005" i="11"/>
  <c r="I1021" i="11"/>
  <c r="I1037" i="11"/>
  <c r="I1053" i="11"/>
  <c r="I1092" i="11"/>
  <c r="I1108" i="11"/>
  <c r="I1124" i="11"/>
  <c r="I1140" i="11"/>
  <c r="I1156" i="11"/>
  <c r="I1172" i="11"/>
  <c r="I1188" i="11"/>
  <c r="I1209" i="11"/>
  <c r="I1225" i="11"/>
  <c r="I1241" i="11"/>
  <c r="I1257" i="11"/>
  <c r="I1273" i="11"/>
  <c r="I1311" i="11"/>
  <c r="I1327" i="11"/>
  <c r="I1343" i="11"/>
  <c r="I97" i="11"/>
  <c r="I393" i="11"/>
  <c r="I582" i="11"/>
  <c r="I667" i="11"/>
  <c r="I761" i="11"/>
  <c r="I851" i="11"/>
  <c r="I919" i="11"/>
  <c r="I983" i="11"/>
  <c r="I1049" i="11"/>
  <c r="I1136" i="11"/>
  <c r="I1205" i="11"/>
  <c r="I1269" i="11"/>
  <c r="I254" i="11"/>
  <c r="I710" i="11"/>
  <c r="I883" i="11"/>
  <c r="I1104" i="11"/>
  <c r="I318" i="11"/>
  <c r="I561" i="11"/>
  <c r="I646" i="11"/>
  <c r="I731" i="11"/>
  <c r="I830" i="11"/>
  <c r="I903" i="11"/>
  <c r="I967" i="11"/>
  <c r="I1033" i="11"/>
  <c r="I1120" i="11"/>
  <c r="I1184" i="11"/>
  <c r="I1253" i="11"/>
  <c r="I1339" i="11"/>
  <c r="I625" i="11"/>
  <c r="I951" i="11"/>
  <c r="I1168" i="11"/>
  <c r="I161" i="11"/>
  <c r="I457" i="11"/>
  <c r="I603" i="11"/>
  <c r="I689" i="11"/>
  <c r="I782" i="11"/>
  <c r="I867" i="11"/>
  <c r="I935" i="11"/>
  <c r="I1001" i="11"/>
  <c r="I1065" i="11"/>
  <c r="I1152" i="11"/>
  <c r="I1221" i="11"/>
  <c r="I1307" i="11"/>
  <c r="I521" i="11"/>
  <c r="I803" i="11"/>
  <c r="I1017" i="11"/>
  <c r="I1237" i="11"/>
  <c r="I1323" i="11"/>
  <c r="I24" i="11"/>
  <c r="I28" i="11"/>
  <c r="I32" i="11"/>
  <c r="I23" i="11"/>
  <c r="I29" i="11"/>
  <c r="I33" i="11"/>
  <c r="I27" i="11"/>
  <c r="I30" i="11"/>
  <c r="I25" i="11"/>
  <c r="I26" i="11"/>
  <c r="I31" i="11"/>
  <c r="I22" i="11"/>
  <c r="I6" i="5"/>
  <c r="I7" i="5"/>
  <c r="I19" i="5"/>
  <c r="I1364" i="11" l="1"/>
  <c r="F17" i="11" s="1"/>
  <c r="F6" i="11"/>
  <c r="F12" i="11"/>
  <c r="F14" i="11"/>
  <c r="F11" i="11"/>
  <c r="F13" i="11"/>
  <c r="F9" i="11"/>
  <c r="F16" i="11"/>
  <c r="F5" i="11"/>
  <c r="F15" i="11"/>
  <c r="F10" i="11"/>
  <c r="F8" i="11"/>
  <c r="F7" i="11"/>
  <c r="F4" i="11"/>
  <c r="S138" i="2"/>
  <c r="R138" i="2"/>
  <c r="U138" i="2"/>
  <c r="J10" i="6"/>
  <c r="J9" i="6"/>
  <c r="J8" i="6"/>
  <c r="C20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H10" i="5" l="1"/>
  <c r="H13" i="5"/>
  <c r="K13" i="5"/>
  <c r="K10" i="5"/>
  <c r="H14" i="5"/>
  <c r="H18" i="5"/>
  <c r="H12" i="5"/>
  <c r="H16" i="5"/>
  <c r="H9" i="5"/>
  <c r="H17" i="5"/>
  <c r="F26" i="5"/>
  <c r="F27" i="5" s="1"/>
  <c r="I26" i="5"/>
  <c r="I27" i="5" s="1"/>
  <c r="K14" i="5"/>
  <c r="K9" i="5"/>
  <c r="K17" i="5"/>
  <c r="K16" i="5"/>
  <c r="K12" i="5"/>
  <c r="H6" i="5"/>
  <c r="H7" i="5"/>
  <c r="H11" i="5"/>
  <c r="H15" i="5"/>
  <c r="H19" i="5"/>
  <c r="H8" i="5"/>
  <c r="K18" i="5"/>
  <c r="K7" i="5"/>
  <c r="K19" i="5"/>
  <c r="K15" i="5"/>
  <c r="K11" i="5"/>
  <c r="K8" i="5"/>
  <c r="K6" i="5"/>
  <c r="J36" i="11"/>
  <c r="J40" i="11"/>
  <c r="J44" i="11"/>
  <c r="J48" i="11"/>
  <c r="J52" i="11"/>
  <c r="J56" i="11"/>
  <c r="J60" i="11"/>
  <c r="J64" i="11"/>
  <c r="J68" i="11"/>
  <c r="J72" i="11"/>
  <c r="J76" i="11"/>
  <c r="J80" i="11"/>
  <c r="J84" i="11"/>
  <c r="J88" i="11"/>
  <c r="J92" i="11"/>
  <c r="J96" i="11"/>
  <c r="J100" i="11"/>
  <c r="J104" i="11"/>
  <c r="J108" i="11"/>
  <c r="J112" i="11"/>
  <c r="J116" i="11"/>
  <c r="J120" i="11"/>
  <c r="J124" i="11"/>
  <c r="J128" i="11"/>
  <c r="J132" i="11"/>
  <c r="J136" i="11"/>
  <c r="J140" i="11"/>
  <c r="J144" i="11"/>
  <c r="J148" i="11"/>
  <c r="J152" i="11"/>
  <c r="J156" i="11"/>
  <c r="J160" i="11"/>
  <c r="J164" i="11"/>
  <c r="J168" i="11"/>
  <c r="J172" i="11"/>
  <c r="J176" i="11"/>
  <c r="J180" i="11"/>
  <c r="J184" i="11"/>
  <c r="J188" i="11"/>
  <c r="J192" i="11"/>
  <c r="J196" i="11"/>
  <c r="J200" i="11"/>
  <c r="J204" i="11"/>
  <c r="J208" i="11"/>
  <c r="J241" i="11"/>
  <c r="J245" i="11"/>
  <c r="J249" i="11"/>
  <c r="J253" i="11"/>
  <c r="J257" i="11"/>
  <c r="J261" i="11"/>
  <c r="J265" i="11"/>
  <c r="J269" i="11"/>
  <c r="J273" i="11"/>
  <c r="J277" i="11"/>
  <c r="J281" i="11"/>
  <c r="J285" i="11"/>
  <c r="J289" i="11"/>
  <c r="J293" i="11"/>
  <c r="J297" i="11"/>
  <c r="J301" i="11"/>
  <c r="J305" i="11"/>
  <c r="J309" i="11"/>
  <c r="J313" i="11"/>
  <c r="J317" i="11"/>
  <c r="J321" i="11"/>
  <c r="J325" i="11"/>
  <c r="J329" i="11"/>
  <c r="J333" i="11"/>
  <c r="J337" i="11"/>
  <c r="J341" i="11"/>
  <c r="J345" i="11"/>
  <c r="J349" i="11"/>
  <c r="J353" i="11"/>
  <c r="J357" i="11"/>
  <c r="J361" i="11"/>
  <c r="J376" i="11"/>
  <c r="J380" i="11"/>
  <c r="J384" i="11"/>
  <c r="J388" i="11"/>
  <c r="J392" i="11"/>
  <c r="J396" i="11"/>
  <c r="J400" i="11"/>
  <c r="J404" i="11"/>
  <c r="J408" i="11"/>
  <c r="J412" i="11"/>
  <c r="J416" i="11"/>
  <c r="J420" i="11"/>
  <c r="J424" i="11"/>
  <c r="J428" i="11"/>
  <c r="J432" i="11"/>
  <c r="J436" i="11"/>
  <c r="J440" i="11"/>
  <c r="J444" i="11"/>
  <c r="J448" i="11"/>
  <c r="J452" i="11"/>
  <c r="J456" i="11"/>
  <c r="J460" i="11"/>
  <c r="J464" i="11"/>
  <c r="J468" i="11"/>
  <c r="J472" i="11"/>
  <c r="J476" i="11"/>
  <c r="J480" i="11"/>
  <c r="J484" i="11"/>
  <c r="J488" i="11"/>
  <c r="J492" i="11"/>
  <c r="J496" i="11"/>
  <c r="J500" i="11"/>
  <c r="J504" i="11"/>
  <c r="J508" i="11"/>
  <c r="J512" i="11"/>
  <c r="J516" i="11"/>
  <c r="J520" i="11"/>
  <c r="J524" i="11"/>
  <c r="J528" i="11"/>
  <c r="J532" i="11"/>
  <c r="J536" i="11"/>
  <c r="J553" i="11"/>
  <c r="J557" i="11"/>
  <c r="J561" i="11"/>
  <c r="J565" i="11"/>
  <c r="J569" i="11"/>
  <c r="J573" i="11"/>
  <c r="J577" i="11"/>
  <c r="J581" i="11"/>
  <c r="J585" i="11"/>
  <c r="J589" i="11"/>
  <c r="J593" i="11"/>
  <c r="J597" i="11"/>
  <c r="J601" i="11"/>
  <c r="J605" i="11"/>
  <c r="J609" i="11"/>
  <c r="J613" i="11"/>
  <c r="J617" i="11"/>
  <c r="J621" i="11"/>
  <c r="J625" i="11"/>
  <c r="J629" i="11"/>
  <c r="J633" i="11"/>
  <c r="J637" i="11"/>
  <c r="J641" i="11"/>
  <c r="J645" i="11"/>
  <c r="J649" i="11"/>
  <c r="J653" i="11"/>
  <c r="J657" i="11"/>
  <c r="J661" i="11"/>
  <c r="J665" i="11"/>
  <c r="J669" i="11"/>
  <c r="J673" i="11"/>
  <c r="J677" i="11"/>
  <c r="J681" i="11"/>
  <c r="J685" i="11"/>
  <c r="J689" i="11"/>
  <c r="J693" i="11"/>
  <c r="J697" i="11"/>
  <c r="J701" i="11"/>
  <c r="J705" i="11"/>
  <c r="J709" i="11"/>
  <c r="J713" i="11"/>
  <c r="J717" i="11"/>
  <c r="J721" i="11"/>
  <c r="J725" i="11"/>
  <c r="J729" i="11"/>
  <c r="J733" i="11"/>
  <c r="J737" i="11"/>
  <c r="J749" i="11"/>
  <c r="J753" i="11"/>
  <c r="J757" i="11"/>
  <c r="J761" i="11"/>
  <c r="J765" i="11"/>
  <c r="J769" i="11"/>
  <c r="J773" i="11"/>
  <c r="J777" i="11"/>
  <c r="J781" i="11"/>
  <c r="J785" i="11"/>
  <c r="J789" i="11"/>
  <c r="J793" i="11"/>
  <c r="J797" i="11"/>
  <c r="J801" i="11"/>
  <c r="J805" i="11"/>
  <c r="J809" i="11"/>
  <c r="J813" i="11"/>
  <c r="J822" i="11"/>
  <c r="J826" i="11"/>
  <c r="J830" i="11"/>
  <c r="J834" i="11"/>
  <c r="J838" i="11"/>
  <c r="J842" i="11"/>
  <c r="J846" i="11"/>
  <c r="J850" i="11"/>
  <c r="J854" i="11"/>
  <c r="J858" i="11"/>
  <c r="J862" i="11"/>
  <c r="J866" i="11"/>
  <c r="J870" i="11"/>
  <c r="J874" i="11"/>
  <c r="J878" i="11"/>
  <c r="J882" i="11"/>
  <c r="J886" i="11"/>
  <c r="J890" i="11"/>
  <c r="J894" i="11"/>
  <c r="J898" i="11"/>
  <c r="J906" i="11"/>
  <c r="J910" i="11"/>
  <c r="J914" i="11"/>
  <c r="J918" i="11"/>
  <c r="J922" i="11"/>
  <c r="J926" i="11"/>
  <c r="J930" i="11"/>
  <c r="J934" i="11"/>
  <c r="J938" i="11"/>
  <c r="J942" i="11"/>
  <c r="J946" i="11"/>
  <c r="J950" i="11"/>
  <c r="J954" i="11"/>
  <c r="J958" i="11"/>
  <c r="J962" i="11"/>
  <c r="J966" i="11"/>
  <c r="J970" i="11"/>
  <c r="J974" i="11"/>
  <c r="J978" i="11"/>
  <c r="J982" i="11"/>
  <c r="J986" i="11"/>
  <c r="J990" i="11"/>
  <c r="J996" i="11"/>
  <c r="J1000" i="11"/>
  <c r="J1004" i="11"/>
  <c r="J1008" i="11"/>
  <c r="J1012" i="11"/>
  <c r="J1016" i="11"/>
  <c r="J1020" i="11"/>
  <c r="J1024" i="11"/>
  <c r="J1028" i="11"/>
  <c r="J1032" i="11"/>
  <c r="J1036" i="11"/>
  <c r="J1040" i="11"/>
  <c r="J1044" i="11"/>
  <c r="J1048" i="11"/>
  <c r="J1052" i="11"/>
  <c r="J1056" i="11"/>
  <c r="J1060" i="11"/>
  <c r="J1064" i="11"/>
  <c r="J1068" i="11"/>
  <c r="J1095" i="11"/>
  <c r="J1099" i="11"/>
  <c r="J35" i="11"/>
  <c r="J39" i="11"/>
  <c r="J43" i="11"/>
  <c r="J47" i="11"/>
  <c r="J51" i="11"/>
  <c r="J55" i="11"/>
  <c r="J59" i="11"/>
  <c r="J63" i="11"/>
  <c r="J67" i="11"/>
  <c r="J71" i="11"/>
  <c r="J75" i="11"/>
  <c r="J79" i="11"/>
  <c r="J83" i="11"/>
  <c r="J87" i="11"/>
  <c r="J91" i="11"/>
  <c r="J95" i="11"/>
  <c r="J99" i="11"/>
  <c r="J103" i="11"/>
  <c r="J107" i="11"/>
  <c r="J111" i="11"/>
  <c r="J115" i="11"/>
  <c r="J119" i="11"/>
  <c r="J123" i="11"/>
  <c r="J127" i="11"/>
  <c r="J131" i="11"/>
  <c r="J135" i="11"/>
  <c r="J139" i="11"/>
  <c r="J143" i="11"/>
  <c r="J147" i="11"/>
  <c r="J151" i="11"/>
  <c r="J155" i="11"/>
  <c r="J159" i="11"/>
  <c r="J163" i="11"/>
  <c r="J167" i="11"/>
  <c r="J171" i="11"/>
  <c r="J175" i="11"/>
  <c r="J179" i="11"/>
  <c r="J183" i="11"/>
  <c r="J187" i="11"/>
  <c r="J191" i="11"/>
  <c r="J195" i="11"/>
  <c r="J199" i="11"/>
  <c r="J203" i="11"/>
  <c r="J207" i="11"/>
  <c r="J240" i="11"/>
  <c r="J244" i="11"/>
  <c r="J248" i="11"/>
  <c r="J252" i="11"/>
  <c r="J256" i="11"/>
  <c r="J260" i="11"/>
  <c r="J264" i="11"/>
  <c r="J268" i="11"/>
  <c r="J272" i="11"/>
  <c r="J276" i="11"/>
  <c r="J280" i="11"/>
  <c r="J284" i="11"/>
  <c r="J288" i="11"/>
  <c r="J292" i="11"/>
  <c r="J296" i="11"/>
  <c r="J300" i="11"/>
  <c r="J304" i="11"/>
  <c r="J308" i="11"/>
  <c r="J312" i="11"/>
  <c r="J316" i="11"/>
  <c r="J320" i="11"/>
  <c r="J324" i="11"/>
  <c r="J328" i="11"/>
  <c r="J332" i="11"/>
  <c r="J336" i="11"/>
  <c r="J340" i="11"/>
  <c r="J344" i="11"/>
  <c r="J348" i="11"/>
  <c r="J352" i="11"/>
  <c r="J356" i="11"/>
  <c r="J360" i="11"/>
  <c r="J375" i="11"/>
  <c r="J379" i="11"/>
  <c r="J383" i="11"/>
  <c r="J387" i="11"/>
  <c r="J391" i="11"/>
  <c r="J395" i="11"/>
  <c r="J399" i="11"/>
  <c r="J403" i="11"/>
  <c r="J407" i="11"/>
  <c r="J411" i="11"/>
  <c r="J415" i="11"/>
  <c r="J419" i="11"/>
  <c r="J423" i="11"/>
  <c r="J427" i="11"/>
  <c r="J431" i="11"/>
  <c r="J435" i="11"/>
  <c r="J439" i="11"/>
  <c r="J443" i="11"/>
  <c r="J447" i="11"/>
  <c r="J451" i="11"/>
  <c r="J455" i="11"/>
  <c r="J459" i="11"/>
  <c r="J463" i="11"/>
  <c r="J467" i="11"/>
  <c r="J471" i="11"/>
  <c r="J475" i="11"/>
  <c r="J479" i="11"/>
  <c r="J483" i="11"/>
  <c r="J487" i="11"/>
  <c r="J491" i="11"/>
  <c r="J495" i="11"/>
  <c r="J499" i="11"/>
  <c r="J503" i="11"/>
  <c r="J507" i="11"/>
  <c r="J511" i="11"/>
  <c r="J515" i="11"/>
  <c r="J519" i="11"/>
  <c r="J523" i="11"/>
  <c r="J527" i="11"/>
  <c r="J531" i="11"/>
  <c r="J535" i="11"/>
  <c r="J552" i="11"/>
  <c r="J556" i="11"/>
  <c r="J560" i="11"/>
  <c r="J564" i="11"/>
  <c r="J568" i="11"/>
  <c r="J572" i="11"/>
  <c r="J576" i="11"/>
  <c r="J580" i="11"/>
  <c r="J584" i="11"/>
  <c r="J588" i="11"/>
  <c r="J592" i="11"/>
  <c r="J596" i="11"/>
  <c r="J600" i="11"/>
  <c r="J604" i="11"/>
  <c r="J608" i="11"/>
  <c r="J612" i="11"/>
  <c r="J616" i="11"/>
  <c r="J620" i="11"/>
  <c r="J624" i="11"/>
  <c r="J628" i="11"/>
  <c r="J632" i="11"/>
  <c r="J636" i="11"/>
  <c r="J640" i="11"/>
  <c r="J644" i="11"/>
  <c r="J648" i="11"/>
  <c r="J652" i="11"/>
  <c r="J656" i="11"/>
  <c r="J660" i="11"/>
  <c r="J664" i="11"/>
  <c r="J668" i="11"/>
  <c r="J672" i="11"/>
  <c r="J676" i="11"/>
  <c r="J680" i="11"/>
  <c r="J684" i="11"/>
  <c r="J688" i="11"/>
  <c r="J692" i="11"/>
  <c r="J696" i="11"/>
  <c r="J700" i="11"/>
  <c r="J704" i="11"/>
  <c r="J708" i="11"/>
  <c r="J712" i="11"/>
  <c r="J716" i="11"/>
  <c r="J720" i="11"/>
  <c r="J724" i="11"/>
  <c r="J728" i="11"/>
  <c r="J732" i="11"/>
  <c r="J736" i="11"/>
  <c r="J748" i="11"/>
  <c r="J752" i="11"/>
  <c r="J756" i="11"/>
  <c r="J760" i="11"/>
  <c r="J764" i="11"/>
  <c r="J768" i="11"/>
  <c r="J772" i="11"/>
  <c r="J776" i="11"/>
  <c r="J780" i="11"/>
  <c r="J784" i="11"/>
  <c r="J788" i="11"/>
  <c r="J792" i="11"/>
  <c r="J796" i="11"/>
  <c r="J800" i="11"/>
  <c r="J804" i="11"/>
  <c r="J808" i="11"/>
  <c r="J812" i="11"/>
  <c r="J816" i="11"/>
  <c r="J825" i="11"/>
  <c r="J829" i="11"/>
  <c r="J833" i="11"/>
  <c r="J837" i="11"/>
  <c r="J841" i="11"/>
  <c r="J845" i="11"/>
  <c r="J849" i="11"/>
  <c r="J853" i="11"/>
  <c r="J857" i="11"/>
  <c r="J861" i="11"/>
  <c r="J865" i="11"/>
  <c r="J869" i="11"/>
  <c r="J873" i="11"/>
  <c r="J877" i="11"/>
  <c r="J881" i="11"/>
  <c r="J885" i="11"/>
  <c r="J889" i="11"/>
  <c r="J893" i="11"/>
  <c r="J897" i="11"/>
  <c r="J905" i="11"/>
  <c r="J34" i="11"/>
  <c r="J38" i="11"/>
  <c r="J42" i="11"/>
  <c r="J46" i="11"/>
  <c r="J50" i="11"/>
  <c r="J54" i="11"/>
  <c r="J58" i="11"/>
  <c r="J62" i="11"/>
  <c r="J66" i="11"/>
  <c r="J70" i="11"/>
  <c r="J74" i="11"/>
  <c r="J78" i="11"/>
  <c r="J82" i="11"/>
  <c r="J86" i="11"/>
  <c r="J90" i="11"/>
  <c r="J94" i="11"/>
  <c r="J98" i="11"/>
  <c r="J102" i="11"/>
  <c r="J106" i="11"/>
  <c r="J110" i="11"/>
  <c r="J114" i="11"/>
  <c r="J118" i="11"/>
  <c r="J122" i="11"/>
  <c r="J126" i="11"/>
  <c r="J130" i="11"/>
  <c r="J134" i="11"/>
  <c r="J138" i="11"/>
  <c r="J142" i="11"/>
  <c r="J146" i="11"/>
  <c r="J150" i="11"/>
  <c r="J154" i="11"/>
  <c r="J158" i="11"/>
  <c r="J162" i="11"/>
  <c r="J166" i="11"/>
  <c r="J170" i="11"/>
  <c r="J174" i="11"/>
  <c r="J178" i="11"/>
  <c r="J182" i="11"/>
  <c r="J186" i="11"/>
  <c r="J190" i="11"/>
  <c r="J194" i="11"/>
  <c r="J198" i="11"/>
  <c r="J202" i="11"/>
  <c r="J206" i="11"/>
  <c r="J210" i="11"/>
  <c r="J243" i="11"/>
  <c r="J247" i="11"/>
  <c r="J251" i="11"/>
  <c r="J255" i="11"/>
  <c r="J259" i="11"/>
  <c r="J263" i="11"/>
  <c r="J267" i="11"/>
  <c r="J271" i="11"/>
  <c r="J275" i="11"/>
  <c r="J279" i="11"/>
  <c r="J283" i="11"/>
  <c r="J287" i="11"/>
  <c r="J291" i="11"/>
  <c r="J295" i="11"/>
  <c r="J299" i="11"/>
  <c r="J303" i="11"/>
  <c r="J307" i="11"/>
  <c r="J311" i="11"/>
  <c r="J315" i="11"/>
  <c r="J319" i="11"/>
  <c r="J323" i="11"/>
  <c r="J327" i="11"/>
  <c r="J331" i="11"/>
  <c r="J335" i="11"/>
  <c r="J339" i="11"/>
  <c r="J343" i="11"/>
  <c r="J347" i="11"/>
  <c r="J351" i="11"/>
  <c r="J355" i="11"/>
  <c r="J359" i="11"/>
  <c r="J363" i="11"/>
  <c r="J378" i="11"/>
  <c r="J382" i="11"/>
  <c r="J386" i="11"/>
  <c r="J390" i="11"/>
  <c r="J394" i="11"/>
  <c r="J398" i="11"/>
  <c r="J402" i="11"/>
  <c r="J406" i="11"/>
  <c r="J410" i="11"/>
  <c r="J414" i="11"/>
  <c r="J418" i="11"/>
  <c r="J422" i="11"/>
  <c r="J426" i="11"/>
  <c r="J430" i="11"/>
  <c r="J434" i="11"/>
  <c r="J438" i="11"/>
  <c r="J442" i="11"/>
  <c r="J446" i="11"/>
  <c r="J450" i="11"/>
  <c r="J454" i="11"/>
  <c r="J458" i="11"/>
  <c r="J462" i="11"/>
  <c r="J466" i="11"/>
  <c r="J470" i="11"/>
  <c r="J474" i="11"/>
  <c r="J478" i="11"/>
  <c r="J482" i="11"/>
  <c r="J486" i="11"/>
  <c r="J490" i="11"/>
  <c r="J494" i="11"/>
  <c r="J498" i="11"/>
  <c r="J502" i="11"/>
  <c r="J506" i="11"/>
  <c r="J510" i="11"/>
  <c r="J514" i="11"/>
  <c r="J518" i="11"/>
  <c r="J522" i="11"/>
  <c r="J526" i="11"/>
  <c r="J530" i="11"/>
  <c r="J534" i="11"/>
  <c r="J551" i="11"/>
  <c r="J555" i="11"/>
  <c r="J559" i="11"/>
  <c r="J563" i="11"/>
  <c r="J567" i="11"/>
  <c r="J571" i="11"/>
  <c r="J575" i="11"/>
  <c r="J579" i="11"/>
  <c r="J583" i="11"/>
  <c r="J587" i="11"/>
  <c r="J591" i="11"/>
  <c r="J595" i="11"/>
  <c r="J599" i="11"/>
  <c r="J603" i="11"/>
  <c r="J607" i="11"/>
  <c r="J611" i="11"/>
  <c r="J615" i="11"/>
  <c r="J619" i="11"/>
  <c r="J623" i="11"/>
  <c r="J627" i="11"/>
  <c r="J631" i="11"/>
  <c r="J635" i="11"/>
  <c r="J639" i="11"/>
  <c r="J643" i="11"/>
  <c r="J647" i="11"/>
  <c r="J651" i="11"/>
  <c r="J655" i="11"/>
  <c r="J659" i="11"/>
  <c r="J663" i="11"/>
  <c r="J667" i="11"/>
  <c r="J671" i="11"/>
  <c r="J675" i="11"/>
  <c r="J679" i="11"/>
  <c r="J683" i="11"/>
  <c r="J687" i="11"/>
  <c r="J691" i="11"/>
  <c r="J695" i="11"/>
  <c r="J699" i="11"/>
  <c r="J703" i="11"/>
  <c r="J707" i="11"/>
  <c r="J711" i="11"/>
  <c r="J715" i="11"/>
  <c r="J719" i="11"/>
  <c r="J723" i="11"/>
  <c r="J727" i="11"/>
  <c r="J731" i="11"/>
  <c r="J735" i="11"/>
  <c r="J739" i="11"/>
  <c r="J751" i="11"/>
  <c r="J755" i="11"/>
  <c r="J759" i="11"/>
  <c r="J763" i="11"/>
  <c r="J767" i="11"/>
  <c r="J771" i="11"/>
  <c r="J775" i="11"/>
  <c r="J779" i="11"/>
  <c r="J783" i="11"/>
  <c r="J787" i="11"/>
  <c r="J791" i="11"/>
  <c r="J795" i="11"/>
  <c r="J799" i="11"/>
  <c r="J803" i="11"/>
  <c r="J807" i="11"/>
  <c r="J811" i="11"/>
  <c r="J815" i="11"/>
  <c r="J824" i="11"/>
  <c r="J828" i="11"/>
  <c r="J832" i="11"/>
  <c r="J836" i="11"/>
  <c r="J840" i="11"/>
  <c r="J844" i="11"/>
  <c r="J848" i="11"/>
  <c r="J852" i="11"/>
  <c r="J856" i="11"/>
  <c r="J860" i="11"/>
  <c r="J864" i="11"/>
  <c r="J868" i="11"/>
  <c r="J872" i="11"/>
  <c r="J876" i="11"/>
  <c r="J880" i="11"/>
  <c r="J884" i="11"/>
  <c r="J888" i="11"/>
  <c r="J892" i="11"/>
  <c r="J896" i="11"/>
  <c r="J904" i="11"/>
  <c r="J41" i="11"/>
  <c r="J57" i="11"/>
  <c r="J73" i="11"/>
  <c r="J89" i="11"/>
  <c r="J105" i="11"/>
  <c r="J121" i="11"/>
  <c r="J137" i="11"/>
  <c r="J153" i="11"/>
  <c r="J169" i="11"/>
  <c r="J185" i="11"/>
  <c r="J201" i="11"/>
  <c r="J246" i="11"/>
  <c r="J262" i="11"/>
  <c r="J278" i="11"/>
  <c r="J294" i="11"/>
  <c r="J310" i="11"/>
  <c r="J326" i="11"/>
  <c r="J342" i="11"/>
  <c r="J358" i="11"/>
  <c r="J385" i="11"/>
  <c r="J401" i="11"/>
  <c r="J417" i="11"/>
  <c r="J433" i="11"/>
  <c r="J449" i="11"/>
  <c r="J465" i="11"/>
  <c r="J481" i="11"/>
  <c r="J497" i="11"/>
  <c r="J513" i="11"/>
  <c r="J529" i="11"/>
  <c r="J558" i="11"/>
  <c r="J574" i="11"/>
  <c r="J590" i="11"/>
  <c r="J606" i="11"/>
  <c r="J622" i="11"/>
  <c r="J638" i="11"/>
  <c r="J654" i="11"/>
  <c r="J670" i="11"/>
  <c r="J686" i="11"/>
  <c r="J702" i="11"/>
  <c r="J718" i="11"/>
  <c r="J734" i="11"/>
  <c r="J758" i="11"/>
  <c r="J774" i="11"/>
  <c r="J790" i="11"/>
  <c r="J806" i="11"/>
  <c r="J827" i="11"/>
  <c r="J843" i="11"/>
  <c r="J859" i="11"/>
  <c r="J875" i="11"/>
  <c r="J891" i="11"/>
  <c r="J908" i="11"/>
  <c r="J913" i="11"/>
  <c r="J919" i="11"/>
  <c r="J924" i="11"/>
  <c r="J929" i="11"/>
  <c r="J935" i="11"/>
  <c r="J940" i="11"/>
  <c r="J945" i="11"/>
  <c r="J951" i="11"/>
  <c r="J956" i="11"/>
  <c r="J961" i="11"/>
  <c r="J967" i="11"/>
  <c r="J972" i="11"/>
  <c r="J977" i="11"/>
  <c r="J983" i="11"/>
  <c r="J988" i="11"/>
  <c r="J995" i="11"/>
  <c r="J1001" i="11"/>
  <c r="J1006" i="11"/>
  <c r="J1011" i="11"/>
  <c r="J1017" i="11"/>
  <c r="J1022" i="11"/>
  <c r="J1027" i="11"/>
  <c r="J1033" i="11"/>
  <c r="J1038" i="11"/>
  <c r="J1043" i="11"/>
  <c r="J1049" i="11"/>
  <c r="J1054" i="11"/>
  <c r="J1059" i="11"/>
  <c r="J1065" i="11"/>
  <c r="J1093" i="11"/>
  <c r="J1098" i="11"/>
  <c r="J1103" i="11"/>
  <c r="J1107" i="11"/>
  <c r="J1111" i="11"/>
  <c r="J1115" i="11"/>
  <c r="J1119" i="11"/>
  <c r="J1123" i="11"/>
  <c r="J1127" i="11"/>
  <c r="J1131" i="11"/>
  <c r="J1135" i="11"/>
  <c r="J1139" i="11"/>
  <c r="J1143" i="11"/>
  <c r="J1147" i="11"/>
  <c r="J1151" i="11"/>
  <c r="J1155" i="11"/>
  <c r="J1159" i="11"/>
  <c r="J1163" i="11"/>
  <c r="J1167" i="11"/>
  <c r="J1171" i="11"/>
  <c r="J1175" i="11"/>
  <c r="J1179" i="11"/>
  <c r="J1183" i="11"/>
  <c r="J1187" i="11"/>
  <c r="J1191" i="11"/>
  <c r="J1195" i="11"/>
  <c r="J1204" i="11"/>
  <c r="J1208" i="11"/>
  <c r="J1212" i="11"/>
  <c r="J1216" i="11"/>
  <c r="J1220" i="11"/>
  <c r="J1224" i="11"/>
  <c r="J1228" i="11"/>
  <c r="J1232" i="11"/>
  <c r="J1236" i="11"/>
  <c r="J1240" i="11"/>
  <c r="J1244" i="11"/>
  <c r="J1248" i="11"/>
  <c r="J1252" i="11"/>
  <c r="J1256" i="11"/>
  <c r="J1260" i="11"/>
  <c r="J1264" i="11"/>
  <c r="J1268" i="11"/>
  <c r="J1272" i="11"/>
  <c r="J1276" i="11"/>
  <c r="J1280" i="11"/>
  <c r="J1306" i="11"/>
  <c r="J1310" i="11"/>
  <c r="J1314" i="11"/>
  <c r="J1318" i="11"/>
  <c r="J1322" i="11"/>
  <c r="J1326" i="11"/>
  <c r="J1330" i="11"/>
  <c r="J1334" i="11"/>
  <c r="J1338" i="11"/>
  <c r="J1342" i="11"/>
  <c r="J1346" i="11"/>
  <c r="J1350" i="11"/>
  <c r="J37" i="11"/>
  <c r="J53" i="11"/>
  <c r="J69" i="11"/>
  <c r="J85" i="11"/>
  <c r="J101" i="11"/>
  <c r="J117" i="11"/>
  <c r="J133" i="11"/>
  <c r="J149" i="11"/>
  <c r="J165" i="11"/>
  <c r="J181" i="11"/>
  <c r="J197" i="11"/>
  <c r="J242" i="11"/>
  <c r="J258" i="11"/>
  <c r="J274" i="11"/>
  <c r="J290" i="11"/>
  <c r="J306" i="11"/>
  <c r="J322" i="11"/>
  <c r="J338" i="11"/>
  <c r="J354" i="11"/>
  <c r="J381" i="11"/>
  <c r="J397" i="11"/>
  <c r="J413" i="11"/>
  <c r="J429" i="11"/>
  <c r="J445" i="11"/>
  <c r="J461" i="11"/>
  <c r="J477" i="11"/>
  <c r="J493" i="11"/>
  <c r="J509" i="11"/>
  <c r="J525" i="11"/>
  <c r="J554" i="11"/>
  <c r="J570" i="11"/>
  <c r="J586" i="11"/>
  <c r="J602" i="11"/>
  <c r="J618" i="11"/>
  <c r="J634" i="11"/>
  <c r="J650" i="11"/>
  <c r="J666" i="11"/>
  <c r="J682" i="11"/>
  <c r="J698" i="11"/>
  <c r="J714" i="11"/>
  <c r="J730" i="11"/>
  <c r="J754" i="11"/>
  <c r="J770" i="11"/>
  <c r="J786" i="11"/>
  <c r="J802" i="11"/>
  <c r="J823" i="11"/>
  <c r="J839" i="11"/>
  <c r="J855" i="11"/>
  <c r="J871" i="11"/>
  <c r="J887" i="11"/>
  <c r="J907" i="11"/>
  <c r="J912" i="11"/>
  <c r="J917" i="11"/>
  <c r="J923" i="11"/>
  <c r="J928" i="11"/>
  <c r="J933" i="11"/>
  <c r="J939" i="11"/>
  <c r="J944" i="11"/>
  <c r="J949" i="11"/>
  <c r="J955" i="11"/>
  <c r="J960" i="11"/>
  <c r="J965" i="11"/>
  <c r="J971" i="11"/>
  <c r="J976" i="11"/>
  <c r="J981" i="11"/>
  <c r="J987" i="11"/>
  <c r="J994" i="11"/>
  <c r="J999" i="11"/>
  <c r="J1005" i="11"/>
  <c r="J1010" i="11"/>
  <c r="J1015" i="11"/>
  <c r="J1021" i="11"/>
  <c r="J1026" i="11"/>
  <c r="J1031" i="11"/>
  <c r="J1037" i="11"/>
  <c r="J1042" i="11"/>
  <c r="J1047" i="11"/>
  <c r="J1053" i="11"/>
  <c r="J1058" i="11"/>
  <c r="J1063" i="11"/>
  <c r="J1092" i="11"/>
  <c r="J1097" i="11"/>
  <c r="J1102" i="11"/>
  <c r="J1106" i="11"/>
  <c r="J1110" i="11"/>
  <c r="J1114" i="11"/>
  <c r="J1118" i="11"/>
  <c r="J1122" i="11"/>
  <c r="J1126" i="11"/>
  <c r="J1130" i="11"/>
  <c r="J1134" i="11"/>
  <c r="J1138" i="11"/>
  <c r="J1142" i="11"/>
  <c r="J1146" i="11"/>
  <c r="J1150" i="11"/>
  <c r="J1154" i="11"/>
  <c r="J1158" i="11"/>
  <c r="J1162" i="11"/>
  <c r="J1166" i="11"/>
  <c r="J1170" i="11"/>
  <c r="J1174" i="11"/>
  <c r="J1178" i="11"/>
  <c r="J1182" i="11"/>
  <c r="J1186" i="11"/>
  <c r="J1190" i="11"/>
  <c r="J1194" i="11"/>
  <c r="J1203" i="11"/>
  <c r="J1207" i="11"/>
  <c r="J1211" i="11"/>
  <c r="J1215" i="11"/>
  <c r="J1219" i="11"/>
  <c r="J1223" i="11"/>
  <c r="J1227" i="11"/>
  <c r="J1231" i="11"/>
  <c r="J1235" i="11"/>
  <c r="J1239" i="11"/>
  <c r="J1243" i="11"/>
  <c r="J1247" i="11"/>
  <c r="J1251" i="11"/>
  <c r="J1255" i="11"/>
  <c r="J1259" i="11"/>
  <c r="J1263" i="11"/>
  <c r="J1267" i="11"/>
  <c r="J1271" i="11"/>
  <c r="J1275" i="11"/>
  <c r="J1279" i="11"/>
  <c r="J1283" i="11"/>
  <c r="J1309" i="11"/>
  <c r="J1313" i="11"/>
  <c r="J1317" i="11"/>
  <c r="J1321" i="11"/>
  <c r="J1325" i="11"/>
  <c r="J1329" i="11"/>
  <c r="J1333" i="11"/>
  <c r="J1337" i="11"/>
  <c r="J1341" i="11"/>
  <c r="J1345" i="11"/>
  <c r="J1349" i="11"/>
  <c r="J45" i="11"/>
  <c r="J61" i="11"/>
  <c r="J77" i="11"/>
  <c r="J93" i="11"/>
  <c r="J109" i="11"/>
  <c r="J125" i="11"/>
  <c r="J141" i="11"/>
  <c r="J157" i="11"/>
  <c r="J173" i="11"/>
  <c r="J189" i="11"/>
  <c r="J205" i="11"/>
  <c r="J250" i="11"/>
  <c r="J266" i="11"/>
  <c r="J282" i="11"/>
  <c r="J298" i="11"/>
  <c r="J314" i="11"/>
  <c r="J330" i="11"/>
  <c r="J346" i="11"/>
  <c r="J362" i="11"/>
  <c r="J389" i="11"/>
  <c r="J405" i="11"/>
  <c r="J421" i="11"/>
  <c r="J437" i="11"/>
  <c r="J453" i="11"/>
  <c r="J469" i="11"/>
  <c r="J485" i="11"/>
  <c r="J501" i="11"/>
  <c r="J517" i="11"/>
  <c r="J533" i="11"/>
  <c r="J562" i="11"/>
  <c r="J578" i="11"/>
  <c r="J594" i="11"/>
  <c r="J610" i="11"/>
  <c r="J626" i="11"/>
  <c r="J642" i="11"/>
  <c r="J658" i="11"/>
  <c r="J674" i="11"/>
  <c r="J690" i="11"/>
  <c r="J706" i="11"/>
  <c r="J722" i="11"/>
  <c r="J738" i="11"/>
  <c r="J762" i="11"/>
  <c r="J778" i="11"/>
  <c r="J794" i="11"/>
  <c r="J810" i="11"/>
  <c r="J831" i="11"/>
  <c r="J847" i="11"/>
  <c r="J863" i="11"/>
  <c r="J879" i="11"/>
  <c r="J895" i="11"/>
  <c r="J909" i="11"/>
  <c r="J915" i="11"/>
  <c r="J920" i="11"/>
  <c r="J925" i="11"/>
  <c r="J931" i="11"/>
  <c r="J936" i="11"/>
  <c r="J941" i="11"/>
  <c r="J947" i="11"/>
  <c r="J952" i="11"/>
  <c r="J957" i="11"/>
  <c r="J963" i="11"/>
  <c r="J968" i="11"/>
  <c r="J973" i="11"/>
  <c r="J979" i="11"/>
  <c r="J984" i="11"/>
  <c r="J989" i="11"/>
  <c r="J997" i="11"/>
  <c r="J1002" i="11"/>
  <c r="J1007" i="11"/>
  <c r="J1013" i="11"/>
  <c r="J1018" i="11"/>
  <c r="J1023" i="11"/>
  <c r="J1029" i="11"/>
  <c r="J1034" i="11"/>
  <c r="J1039" i="11"/>
  <c r="J1045" i="11"/>
  <c r="J1050" i="11"/>
  <c r="J1055" i="11"/>
  <c r="J1061" i="11"/>
  <c r="J1066" i="11"/>
  <c r="J1094" i="11"/>
  <c r="J1100" i="11"/>
  <c r="J1104" i="11"/>
  <c r="J1108" i="11"/>
  <c r="J1112" i="11"/>
  <c r="J1116" i="11"/>
  <c r="J1120" i="11"/>
  <c r="J1124" i="11"/>
  <c r="J1128" i="11"/>
  <c r="J1132" i="11"/>
  <c r="J1136" i="11"/>
  <c r="J1140" i="11"/>
  <c r="J1144" i="11"/>
  <c r="J1148" i="11"/>
  <c r="J1152" i="11"/>
  <c r="J1156" i="11"/>
  <c r="J1160" i="11"/>
  <c r="J1164" i="11"/>
  <c r="J1168" i="11"/>
  <c r="J1172" i="11"/>
  <c r="J1176" i="11"/>
  <c r="J1180" i="11"/>
  <c r="J1184" i="11"/>
  <c r="J1188" i="11"/>
  <c r="J1192" i="11"/>
  <c r="J1196" i="11"/>
  <c r="J1205" i="11"/>
  <c r="J1209" i="11"/>
  <c r="J1213" i="11"/>
  <c r="J1217" i="11"/>
  <c r="J1221" i="11"/>
  <c r="J1225" i="11"/>
  <c r="J1229" i="11"/>
  <c r="J1233" i="11"/>
  <c r="J1237" i="11"/>
  <c r="J1241" i="11"/>
  <c r="J1245" i="11"/>
  <c r="J1249" i="11"/>
  <c r="J1253" i="11"/>
  <c r="J1257" i="11"/>
  <c r="J1261" i="11"/>
  <c r="J1265" i="11"/>
  <c r="J1269" i="11"/>
  <c r="J1273" i="11"/>
  <c r="J1277" i="11"/>
  <c r="J1281" i="11"/>
  <c r="J1307" i="11"/>
  <c r="J1311" i="11"/>
  <c r="J1315" i="11"/>
  <c r="J1319" i="11"/>
  <c r="J1323" i="11"/>
  <c r="J1327" i="11"/>
  <c r="J1331" i="11"/>
  <c r="J1335" i="11"/>
  <c r="J1339" i="11"/>
  <c r="J1343" i="11"/>
  <c r="J1347" i="11"/>
  <c r="J1351" i="11"/>
  <c r="J97" i="11"/>
  <c r="J161" i="11"/>
  <c r="J254" i="11"/>
  <c r="J318" i="11"/>
  <c r="J393" i="11"/>
  <c r="J457" i="11"/>
  <c r="J521" i="11"/>
  <c r="J598" i="11"/>
  <c r="J662" i="11"/>
  <c r="J726" i="11"/>
  <c r="J798" i="11"/>
  <c r="J867" i="11"/>
  <c r="J916" i="11"/>
  <c r="J937" i="11"/>
  <c r="J959" i="11"/>
  <c r="J980" i="11"/>
  <c r="J1003" i="11"/>
  <c r="J1025" i="11"/>
  <c r="J1046" i="11"/>
  <c r="J1067" i="11"/>
  <c r="J1109" i="11"/>
  <c r="J1125" i="11"/>
  <c r="J1141" i="11"/>
  <c r="J1157" i="11"/>
  <c r="J1173" i="11"/>
  <c r="J1189" i="11"/>
  <c r="J1210" i="11"/>
  <c r="J1226" i="11"/>
  <c r="J1242" i="11"/>
  <c r="J1258" i="11"/>
  <c r="J1274" i="11"/>
  <c r="J1312" i="11"/>
  <c r="J1328" i="11"/>
  <c r="J1344" i="11"/>
  <c r="J81" i="11"/>
  <c r="J145" i="11"/>
  <c r="J209" i="11"/>
  <c r="J302" i="11"/>
  <c r="J377" i="11"/>
  <c r="J441" i="11"/>
  <c r="J505" i="11"/>
  <c r="J582" i="11"/>
  <c r="J646" i="11"/>
  <c r="J710" i="11"/>
  <c r="J782" i="11"/>
  <c r="J851" i="11"/>
  <c r="J911" i="11"/>
  <c r="J932" i="11"/>
  <c r="J953" i="11"/>
  <c r="J975" i="11"/>
  <c r="J998" i="11"/>
  <c r="J1019" i="11"/>
  <c r="J1041" i="11"/>
  <c r="J1062" i="11"/>
  <c r="J1105" i="11"/>
  <c r="J1121" i="11"/>
  <c r="J1137" i="11"/>
  <c r="J1153" i="11"/>
  <c r="J1169" i="11"/>
  <c r="J1185" i="11"/>
  <c r="J1206" i="11"/>
  <c r="J1222" i="11"/>
  <c r="J1238" i="11"/>
  <c r="J1254" i="11"/>
  <c r="J1270" i="11"/>
  <c r="J1308" i="11"/>
  <c r="J1324" i="11"/>
  <c r="J1340" i="11"/>
  <c r="J49" i="11"/>
  <c r="J113" i="11"/>
  <c r="J177" i="11"/>
  <c r="J270" i="11"/>
  <c r="J334" i="11"/>
  <c r="J409" i="11"/>
  <c r="J473" i="11"/>
  <c r="J550" i="11"/>
  <c r="J614" i="11"/>
  <c r="J678" i="11"/>
  <c r="J750" i="11"/>
  <c r="J814" i="11"/>
  <c r="J883" i="11"/>
  <c r="J921" i="11"/>
  <c r="J943" i="11"/>
  <c r="J964" i="11"/>
  <c r="J985" i="11"/>
  <c r="J1009" i="11"/>
  <c r="J1030" i="11"/>
  <c r="J1051" i="11"/>
  <c r="J1096" i="11"/>
  <c r="J1113" i="11"/>
  <c r="J1129" i="11"/>
  <c r="J1145" i="11"/>
  <c r="J1161" i="11"/>
  <c r="J1177" i="11"/>
  <c r="J1193" i="11"/>
  <c r="J1214" i="11"/>
  <c r="J1230" i="11"/>
  <c r="J1246" i="11"/>
  <c r="J1262" i="11"/>
  <c r="J1278" i="11"/>
  <c r="J1316" i="11"/>
  <c r="J1332" i="11"/>
  <c r="J1348" i="11"/>
  <c r="J129" i="11"/>
  <c r="J425" i="11"/>
  <c r="J694" i="11"/>
  <c r="J927" i="11"/>
  <c r="J1014" i="11"/>
  <c r="J1117" i="11"/>
  <c r="J1181" i="11"/>
  <c r="J1250" i="11"/>
  <c r="J1336" i="11"/>
  <c r="J65" i="11"/>
  <c r="J350" i="11"/>
  <c r="J630" i="11"/>
  <c r="J903" i="11"/>
  <c r="J993" i="11"/>
  <c r="J1101" i="11"/>
  <c r="J1165" i="11"/>
  <c r="J1234" i="11"/>
  <c r="J1320" i="11"/>
  <c r="J286" i="11"/>
  <c r="J566" i="11"/>
  <c r="J835" i="11"/>
  <c r="J969" i="11"/>
  <c r="J1057" i="11"/>
  <c r="J1149" i="11"/>
  <c r="J1218" i="11"/>
  <c r="J1282" i="11"/>
  <c r="J489" i="11"/>
  <c r="J1133" i="11"/>
  <c r="J193" i="11"/>
  <c r="J1035" i="11"/>
  <c r="J1352" i="11"/>
  <c r="J948" i="11"/>
  <c r="J766" i="11"/>
  <c r="J1197" i="11"/>
  <c r="J1266" i="11"/>
  <c r="H34" i="11"/>
  <c r="H38" i="11"/>
  <c r="H42" i="11"/>
  <c r="H46" i="11"/>
  <c r="H50" i="11"/>
  <c r="H54" i="11"/>
  <c r="H58" i="11"/>
  <c r="H62" i="11"/>
  <c r="H66" i="11"/>
  <c r="H70" i="11"/>
  <c r="H74" i="11"/>
  <c r="H78" i="11"/>
  <c r="H82" i="11"/>
  <c r="H86" i="11"/>
  <c r="H90" i="11"/>
  <c r="H94" i="11"/>
  <c r="H98" i="11"/>
  <c r="H102" i="11"/>
  <c r="H106" i="11"/>
  <c r="H110" i="11"/>
  <c r="H114" i="11"/>
  <c r="H118" i="11"/>
  <c r="H122" i="11"/>
  <c r="H126" i="11"/>
  <c r="H130" i="11"/>
  <c r="H134" i="11"/>
  <c r="H138" i="11"/>
  <c r="H142" i="11"/>
  <c r="H146" i="11"/>
  <c r="H150" i="11"/>
  <c r="H154" i="11"/>
  <c r="H158" i="11"/>
  <c r="H162" i="11"/>
  <c r="H166" i="11"/>
  <c r="H170" i="11"/>
  <c r="H174" i="11"/>
  <c r="H178" i="11"/>
  <c r="H182" i="11"/>
  <c r="H186" i="11"/>
  <c r="H190" i="11"/>
  <c r="H194" i="11"/>
  <c r="H198" i="11"/>
  <c r="H202" i="11"/>
  <c r="H206" i="11"/>
  <c r="H210" i="11"/>
  <c r="H243" i="11"/>
  <c r="H247" i="11"/>
  <c r="H251" i="11"/>
  <c r="H255" i="11"/>
  <c r="H259" i="11"/>
  <c r="H263" i="11"/>
  <c r="H267" i="11"/>
  <c r="H271" i="11"/>
  <c r="H275" i="11"/>
  <c r="H279" i="11"/>
  <c r="H283" i="11"/>
  <c r="H287" i="11"/>
  <c r="H291" i="11"/>
  <c r="H295" i="11"/>
  <c r="H299" i="11"/>
  <c r="H303" i="11"/>
  <c r="H307" i="11"/>
  <c r="H311" i="11"/>
  <c r="H315" i="11"/>
  <c r="H319" i="11"/>
  <c r="H323" i="11"/>
  <c r="H327" i="11"/>
  <c r="H331" i="11"/>
  <c r="H335" i="11"/>
  <c r="H339" i="11"/>
  <c r="H343" i="11"/>
  <c r="H347" i="11"/>
  <c r="H351" i="11"/>
  <c r="H355" i="11"/>
  <c r="H359" i="11"/>
  <c r="H363" i="11"/>
  <c r="H378" i="11"/>
  <c r="H382" i="11"/>
  <c r="H386" i="11"/>
  <c r="H390" i="11"/>
  <c r="H394" i="11"/>
  <c r="H398" i="11"/>
  <c r="H402" i="11"/>
  <c r="H406" i="11"/>
  <c r="H410" i="11"/>
  <c r="H414" i="11"/>
  <c r="H418" i="11"/>
  <c r="H422" i="11"/>
  <c r="H426" i="11"/>
  <c r="H430" i="11"/>
  <c r="H434" i="11"/>
  <c r="H438" i="11"/>
  <c r="H442" i="11"/>
  <c r="H446" i="11"/>
  <c r="H450" i="11"/>
  <c r="H454" i="11"/>
  <c r="H458" i="11"/>
  <c r="H462" i="11"/>
  <c r="H466" i="11"/>
  <c r="H470" i="11"/>
  <c r="H474" i="11"/>
  <c r="H478" i="11"/>
  <c r="H482" i="11"/>
  <c r="H486" i="11"/>
  <c r="H490" i="11"/>
  <c r="H494" i="11"/>
  <c r="H498" i="11"/>
  <c r="H502" i="11"/>
  <c r="H506" i="11"/>
  <c r="H510" i="11"/>
  <c r="H514" i="11"/>
  <c r="H518" i="11"/>
  <c r="H522" i="11"/>
  <c r="H526" i="11"/>
  <c r="H530" i="11"/>
  <c r="H534" i="11"/>
  <c r="H551" i="11"/>
  <c r="H37" i="11"/>
  <c r="H41" i="11"/>
  <c r="H45" i="11"/>
  <c r="H49" i="11"/>
  <c r="H53" i="11"/>
  <c r="H57" i="11"/>
  <c r="H61" i="11"/>
  <c r="H65" i="11"/>
  <c r="H69" i="11"/>
  <c r="H73" i="11"/>
  <c r="H77" i="11"/>
  <c r="H81" i="11"/>
  <c r="H85" i="11"/>
  <c r="H89" i="11"/>
  <c r="H93" i="11"/>
  <c r="H97" i="11"/>
  <c r="H101" i="11"/>
  <c r="H105" i="11"/>
  <c r="H109" i="11"/>
  <c r="H113" i="11"/>
  <c r="H117" i="11"/>
  <c r="H121" i="11"/>
  <c r="H125" i="11"/>
  <c r="H129" i="11"/>
  <c r="H133" i="11"/>
  <c r="H137" i="11"/>
  <c r="H35" i="11"/>
  <c r="H39" i="11"/>
  <c r="H43" i="11"/>
  <c r="H47" i="11"/>
  <c r="H51" i="11"/>
  <c r="H55" i="11"/>
  <c r="H59" i="11"/>
  <c r="H63" i="11"/>
  <c r="H67" i="11"/>
  <c r="H71" i="11"/>
  <c r="H75" i="11"/>
  <c r="H79" i="11"/>
  <c r="H83" i="11"/>
  <c r="H87" i="11"/>
  <c r="H91" i="11"/>
  <c r="H95" i="11"/>
  <c r="H99" i="11"/>
  <c r="H103" i="11"/>
  <c r="H107" i="11"/>
  <c r="H111" i="11"/>
  <c r="H115" i="11"/>
  <c r="H119" i="11"/>
  <c r="H123" i="11"/>
  <c r="H127" i="11"/>
  <c r="H131" i="11"/>
  <c r="H48" i="11"/>
  <c r="H64" i="11"/>
  <c r="H80" i="11"/>
  <c r="H96" i="11"/>
  <c r="H112" i="11"/>
  <c r="H128" i="11"/>
  <c r="H139" i="11"/>
  <c r="H144" i="11"/>
  <c r="H149" i="11"/>
  <c r="H155" i="11"/>
  <c r="H160" i="11"/>
  <c r="H165" i="11"/>
  <c r="H171" i="11"/>
  <c r="H176" i="11"/>
  <c r="H181" i="11"/>
  <c r="H187" i="11"/>
  <c r="H192" i="11"/>
  <c r="H197" i="11"/>
  <c r="H203" i="11"/>
  <c r="H208" i="11"/>
  <c r="H242" i="11"/>
  <c r="H248" i="11"/>
  <c r="H253" i="11"/>
  <c r="H258" i="11"/>
  <c r="H264" i="11"/>
  <c r="H269" i="11"/>
  <c r="H274" i="11"/>
  <c r="H280" i="11"/>
  <c r="H285" i="11"/>
  <c r="H290" i="11"/>
  <c r="H296" i="11"/>
  <c r="H301" i="11"/>
  <c r="H306" i="11"/>
  <c r="H312" i="11"/>
  <c r="H317" i="11"/>
  <c r="H322" i="11"/>
  <c r="H328" i="11"/>
  <c r="H333" i="11"/>
  <c r="H338" i="11"/>
  <c r="H344" i="11"/>
  <c r="H349" i="11"/>
  <c r="H354" i="11"/>
  <c r="H360" i="11"/>
  <c r="H376" i="11"/>
  <c r="H381" i="11"/>
  <c r="H387" i="11"/>
  <c r="H392" i="11"/>
  <c r="H397" i="11"/>
  <c r="H403" i="11"/>
  <c r="H408" i="11"/>
  <c r="H413" i="11"/>
  <c r="H419" i="11"/>
  <c r="H424" i="11"/>
  <c r="H429" i="11"/>
  <c r="H435" i="11"/>
  <c r="H440" i="11"/>
  <c r="H445" i="11"/>
  <c r="H451" i="11"/>
  <c r="H456" i="11"/>
  <c r="H461" i="11"/>
  <c r="H467" i="11"/>
  <c r="H472" i="11"/>
  <c r="H477" i="11"/>
  <c r="H483" i="11"/>
  <c r="H488" i="11"/>
  <c r="H493" i="11"/>
  <c r="H499" i="11"/>
  <c r="H504" i="11"/>
  <c r="H509" i="11"/>
  <c r="H515" i="11"/>
  <c r="H520" i="11"/>
  <c r="H525" i="11"/>
  <c r="H531" i="11"/>
  <c r="H536" i="11"/>
  <c r="H554" i="11"/>
  <c r="H558" i="11"/>
  <c r="H562" i="11"/>
  <c r="H566" i="11"/>
  <c r="H570" i="11"/>
  <c r="H574" i="11"/>
  <c r="H578" i="11"/>
  <c r="H582" i="11"/>
  <c r="H586" i="11"/>
  <c r="H590" i="11"/>
  <c r="H594" i="11"/>
  <c r="H598" i="11"/>
  <c r="H602" i="11"/>
  <c r="H606" i="11"/>
  <c r="H610" i="11"/>
  <c r="H614" i="11"/>
  <c r="H618" i="11"/>
  <c r="H622" i="11"/>
  <c r="H626" i="11"/>
  <c r="H630" i="11"/>
  <c r="H634" i="11"/>
  <c r="H638" i="11"/>
  <c r="H642" i="11"/>
  <c r="H646" i="11"/>
  <c r="H650" i="11"/>
  <c r="H654" i="11"/>
  <c r="H658" i="11"/>
  <c r="H662" i="11"/>
  <c r="H666" i="11"/>
  <c r="H670" i="11"/>
  <c r="H674" i="11"/>
  <c r="H678" i="11"/>
  <c r="H682" i="11"/>
  <c r="H686" i="11"/>
  <c r="H690" i="11"/>
  <c r="H694" i="11"/>
  <c r="H698" i="11"/>
  <c r="H702" i="11"/>
  <c r="H706" i="11"/>
  <c r="H710" i="11"/>
  <c r="H714" i="11"/>
  <c r="H718" i="11"/>
  <c r="H722" i="11"/>
  <c r="H726" i="11"/>
  <c r="H730" i="11"/>
  <c r="H734" i="11"/>
  <c r="H738" i="11"/>
  <c r="H750" i="11"/>
  <c r="H754" i="11"/>
  <c r="H758" i="11"/>
  <c r="H762" i="11"/>
  <c r="H766" i="11"/>
  <c r="H770" i="11"/>
  <c r="H774" i="11"/>
  <c r="H778" i="11"/>
  <c r="H782" i="11"/>
  <c r="H786" i="11"/>
  <c r="H790" i="11"/>
  <c r="H794" i="11"/>
  <c r="H798" i="11"/>
  <c r="H802" i="11"/>
  <c r="H806" i="11"/>
  <c r="H810" i="11"/>
  <c r="H814" i="11"/>
  <c r="H823" i="11"/>
  <c r="H827" i="11"/>
  <c r="H831" i="11"/>
  <c r="H835" i="11"/>
  <c r="H839" i="11"/>
  <c r="H843" i="11"/>
  <c r="H847" i="11"/>
  <c r="H851" i="11"/>
  <c r="H855" i="11"/>
  <c r="H859" i="11"/>
  <c r="H863" i="11"/>
  <c r="H867" i="11"/>
  <c r="H871" i="11"/>
  <c r="H875" i="11"/>
  <c r="H879" i="11"/>
  <c r="H883" i="11"/>
  <c r="H887" i="11"/>
  <c r="H891" i="11"/>
  <c r="H895" i="11"/>
  <c r="H903" i="11"/>
  <c r="H907" i="11"/>
  <c r="H911" i="11"/>
  <c r="H915" i="11"/>
  <c r="H919" i="11"/>
  <c r="H923" i="11"/>
  <c r="H927" i="11"/>
  <c r="H931" i="11"/>
  <c r="H935" i="11"/>
  <c r="H939" i="11"/>
  <c r="H943" i="11"/>
  <c r="H947" i="11"/>
  <c r="H951" i="11"/>
  <c r="H955" i="11"/>
  <c r="H959" i="11"/>
  <c r="H963" i="11"/>
  <c r="H967" i="11"/>
  <c r="H971" i="11"/>
  <c r="H975" i="11"/>
  <c r="H979" i="11"/>
  <c r="H983" i="11"/>
  <c r="H987" i="11"/>
  <c r="H993" i="11"/>
  <c r="H997" i="11"/>
  <c r="H1001" i="11"/>
  <c r="H1005" i="11"/>
  <c r="H1009" i="11"/>
  <c r="H1013" i="11"/>
  <c r="H1017" i="11"/>
  <c r="H1021" i="11"/>
  <c r="H1025" i="11"/>
  <c r="H1029" i="11"/>
  <c r="H1033" i="11"/>
  <c r="H1037" i="11"/>
  <c r="H1041" i="11"/>
  <c r="H1045" i="11"/>
  <c r="H1049" i="11"/>
  <c r="H1053" i="11"/>
  <c r="H1057" i="11"/>
  <c r="H1061" i="11"/>
  <c r="H1065" i="11"/>
  <c r="H1092" i="11"/>
  <c r="H1096" i="11"/>
  <c r="H1100" i="11"/>
  <c r="H1104" i="11"/>
  <c r="H1108" i="11"/>
  <c r="H1112" i="11"/>
  <c r="H1116" i="11"/>
  <c r="H1120" i="11"/>
  <c r="H1124" i="11"/>
  <c r="H1128" i="11"/>
  <c r="H1132" i="11"/>
  <c r="H1136" i="11"/>
  <c r="H1140" i="11"/>
  <c r="H1144" i="11"/>
  <c r="H1148" i="11"/>
  <c r="H1152" i="11"/>
  <c r="H1156" i="11"/>
  <c r="H1160" i="11"/>
  <c r="H1164" i="11"/>
  <c r="H1168" i="11"/>
  <c r="H1172" i="11"/>
  <c r="H1176" i="11"/>
  <c r="H1180" i="11"/>
  <c r="H1184" i="11"/>
  <c r="H1188" i="11"/>
  <c r="H1192" i="11"/>
  <c r="H1196" i="11"/>
  <c r="H1205" i="11"/>
  <c r="H1209" i="11"/>
  <c r="H1213" i="11"/>
  <c r="H1217" i="11"/>
  <c r="H1221" i="11"/>
  <c r="H1225" i="11"/>
  <c r="H1229" i="11"/>
  <c r="H1233" i="11"/>
  <c r="H1237" i="11"/>
  <c r="H1241" i="11"/>
  <c r="H1245" i="11"/>
  <c r="H1249" i="11"/>
  <c r="H1253" i="11"/>
  <c r="H1257" i="11"/>
  <c r="H44" i="11"/>
  <c r="H60" i="11"/>
  <c r="H76" i="11"/>
  <c r="H92" i="11"/>
  <c r="H108" i="11"/>
  <c r="H124" i="11"/>
  <c r="H136" i="11"/>
  <c r="H143" i="11"/>
  <c r="H148" i="11"/>
  <c r="H153" i="11"/>
  <c r="H159" i="11"/>
  <c r="H164" i="11"/>
  <c r="H169" i="11"/>
  <c r="H175" i="11"/>
  <c r="H180" i="11"/>
  <c r="H185" i="11"/>
  <c r="H191" i="11"/>
  <c r="H196" i="11"/>
  <c r="H201" i="11"/>
  <c r="H207" i="11"/>
  <c r="H241" i="11"/>
  <c r="H246" i="11"/>
  <c r="H252" i="11"/>
  <c r="H257" i="11"/>
  <c r="H262" i="11"/>
  <c r="H268" i="11"/>
  <c r="H273" i="11"/>
  <c r="H278" i="11"/>
  <c r="H284" i="11"/>
  <c r="H289" i="11"/>
  <c r="H294" i="11"/>
  <c r="H300" i="11"/>
  <c r="H305" i="11"/>
  <c r="H310" i="11"/>
  <c r="H316" i="11"/>
  <c r="H321" i="11"/>
  <c r="H326" i="11"/>
  <c r="H332" i="11"/>
  <c r="H337" i="11"/>
  <c r="H342" i="11"/>
  <c r="H348" i="11"/>
  <c r="H353" i="11"/>
  <c r="H358" i="11"/>
  <c r="H375" i="11"/>
  <c r="H380" i="11"/>
  <c r="H385" i="11"/>
  <c r="H391" i="11"/>
  <c r="H396" i="11"/>
  <c r="H401" i="11"/>
  <c r="H407" i="11"/>
  <c r="H412" i="11"/>
  <c r="H417" i="11"/>
  <c r="H423" i="11"/>
  <c r="H428" i="11"/>
  <c r="H433" i="11"/>
  <c r="H439" i="11"/>
  <c r="H444" i="11"/>
  <c r="H449" i="11"/>
  <c r="H455" i="11"/>
  <c r="H460" i="11"/>
  <c r="H465" i="11"/>
  <c r="H471" i="11"/>
  <c r="H476" i="11"/>
  <c r="H481" i="11"/>
  <c r="H487" i="11"/>
  <c r="H492" i="11"/>
  <c r="H497" i="11"/>
  <c r="H503" i="11"/>
  <c r="H508" i="11"/>
  <c r="H513" i="11"/>
  <c r="H519" i="11"/>
  <c r="H524" i="11"/>
  <c r="H529" i="11"/>
  <c r="H535" i="11"/>
  <c r="H553" i="11"/>
  <c r="H557" i="11"/>
  <c r="H561" i="11"/>
  <c r="H565" i="11"/>
  <c r="H569" i="11"/>
  <c r="H573" i="11"/>
  <c r="H577" i="11"/>
  <c r="H581" i="11"/>
  <c r="H585" i="11"/>
  <c r="H589" i="11"/>
  <c r="H593" i="11"/>
  <c r="H597" i="11"/>
  <c r="H601" i="11"/>
  <c r="H605" i="11"/>
  <c r="H609" i="11"/>
  <c r="H613" i="11"/>
  <c r="H617" i="11"/>
  <c r="H621" i="11"/>
  <c r="H625" i="11"/>
  <c r="H629" i="11"/>
  <c r="H633" i="11"/>
  <c r="H637" i="11"/>
  <c r="H641" i="11"/>
  <c r="H645" i="11"/>
  <c r="H649" i="11"/>
  <c r="H653" i="11"/>
  <c r="H657" i="11"/>
  <c r="H661" i="11"/>
  <c r="H665" i="11"/>
  <c r="H669" i="11"/>
  <c r="H673" i="11"/>
  <c r="H677" i="11"/>
  <c r="H681" i="11"/>
  <c r="H685" i="11"/>
  <c r="H689" i="11"/>
  <c r="H693" i="11"/>
  <c r="H697" i="11"/>
  <c r="H701" i="11"/>
  <c r="H705" i="11"/>
  <c r="H709" i="11"/>
  <c r="H713" i="11"/>
  <c r="H717" i="11"/>
  <c r="H721" i="11"/>
  <c r="H725" i="11"/>
  <c r="H729" i="11"/>
  <c r="H733" i="11"/>
  <c r="H737" i="11"/>
  <c r="H749" i="11"/>
  <c r="H753" i="11"/>
  <c r="H757" i="11"/>
  <c r="H761" i="11"/>
  <c r="H765" i="11"/>
  <c r="H769" i="11"/>
  <c r="H773" i="11"/>
  <c r="H777" i="11"/>
  <c r="H781" i="11"/>
  <c r="H785" i="11"/>
  <c r="H789" i="11"/>
  <c r="H793" i="11"/>
  <c r="H797" i="11"/>
  <c r="H801" i="11"/>
  <c r="H805" i="11"/>
  <c r="H809" i="11"/>
  <c r="H813" i="11"/>
  <c r="H822" i="11"/>
  <c r="H826" i="11"/>
  <c r="H830" i="11"/>
  <c r="H834" i="11"/>
  <c r="H838" i="11"/>
  <c r="H842" i="11"/>
  <c r="H846" i="11"/>
  <c r="H850" i="11"/>
  <c r="H854" i="11"/>
  <c r="H858" i="11"/>
  <c r="H862" i="11"/>
  <c r="H866" i="11"/>
  <c r="H870" i="11"/>
  <c r="H874" i="11"/>
  <c r="H878" i="11"/>
  <c r="H882" i="11"/>
  <c r="H886" i="11"/>
  <c r="H890" i="11"/>
  <c r="H894" i="11"/>
  <c r="H898" i="11"/>
  <c r="H906" i="11"/>
  <c r="H910" i="11"/>
  <c r="H914" i="11"/>
  <c r="H918" i="11"/>
  <c r="H922" i="11"/>
  <c r="H926" i="11"/>
  <c r="H930" i="11"/>
  <c r="H934" i="11"/>
  <c r="H938" i="11"/>
  <c r="H942" i="11"/>
  <c r="H946" i="11"/>
  <c r="H950" i="11"/>
  <c r="H954" i="11"/>
  <c r="H958" i="11"/>
  <c r="H962" i="11"/>
  <c r="H966" i="11"/>
  <c r="H970" i="11"/>
  <c r="H974" i="11"/>
  <c r="H978" i="11"/>
  <c r="H982" i="11"/>
  <c r="H986" i="11"/>
  <c r="H990" i="11"/>
  <c r="H996" i="11"/>
  <c r="H1000" i="11"/>
  <c r="H1004" i="11"/>
  <c r="H1008" i="11"/>
  <c r="H1012" i="11"/>
  <c r="H1016" i="11"/>
  <c r="H1020" i="11"/>
  <c r="H1024" i="11"/>
  <c r="H1028" i="11"/>
  <c r="H1032" i="11"/>
  <c r="H1036" i="11"/>
  <c r="H1040" i="11"/>
  <c r="H1044" i="11"/>
  <c r="H1048" i="11"/>
  <c r="H1052" i="11"/>
  <c r="H1056" i="11"/>
  <c r="H1060" i="11"/>
  <c r="H1064" i="11"/>
  <c r="H1068" i="11"/>
  <c r="H1095" i="11"/>
  <c r="H1099" i="11"/>
  <c r="H1103" i="11"/>
  <c r="H1107" i="11"/>
  <c r="H1111" i="11"/>
  <c r="H1115" i="11"/>
  <c r="H1119" i="11"/>
  <c r="H1123" i="11"/>
  <c r="H1127" i="11"/>
  <c r="H1131" i="11"/>
  <c r="H1135" i="11"/>
  <c r="H1139" i="11"/>
  <c r="H1143" i="11"/>
  <c r="H1147" i="11"/>
  <c r="H1151" i="11"/>
  <c r="H1155" i="11"/>
  <c r="H1159" i="11"/>
  <c r="H1163" i="11"/>
  <c r="H1167" i="11"/>
  <c r="H1171" i="11"/>
  <c r="H1175" i="11"/>
  <c r="H1179" i="11"/>
  <c r="H1183" i="11"/>
  <c r="H1187" i="11"/>
  <c r="H1191" i="11"/>
  <c r="H1195" i="11"/>
  <c r="H1204" i="11"/>
  <c r="H1208" i="11"/>
  <c r="H1212" i="11"/>
  <c r="H1216" i="11"/>
  <c r="H1220" i="11"/>
  <c r="H1224" i="11"/>
  <c r="H1228" i="11"/>
  <c r="H1232" i="11"/>
  <c r="H1236" i="11"/>
  <c r="H1240" i="11"/>
  <c r="H1244" i="11"/>
  <c r="H1248" i="11"/>
  <c r="H1252" i="11"/>
  <c r="H1256" i="11"/>
  <c r="H1260" i="11"/>
  <c r="H40" i="11"/>
  <c r="H56" i="11"/>
  <c r="H72" i="11"/>
  <c r="H88" i="11"/>
  <c r="H104" i="11"/>
  <c r="H120" i="11"/>
  <c r="H135" i="11"/>
  <c r="H141" i="11"/>
  <c r="H147" i="11"/>
  <c r="H152" i="11"/>
  <c r="H157" i="11"/>
  <c r="H163" i="11"/>
  <c r="H168" i="11"/>
  <c r="H173" i="11"/>
  <c r="H179" i="11"/>
  <c r="H184" i="11"/>
  <c r="H189" i="11"/>
  <c r="H195" i="11"/>
  <c r="H200" i="11"/>
  <c r="H205" i="11"/>
  <c r="H240" i="11"/>
  <c r="H245" i="11"/>
  <c r="H250" i="11"/>
  <c r="H256" i="11"/>
  <c r="H261" i="11"/>
  <c r="H266" i="11"/>
  <c r="H272" i="11"/>
  <c r="H277" i="11"/>
  <c r="H282" i="11"/>
  <c r="H288" i="11"/>
  <c r="H293" i="11"/>
  <c r="H298" i="11"/>
  <c r="H304" i="11"/>
  <c r="H309" i="11"/>
  <c r="H314" i="11"/>
  <c r="H320" i="11"/>
  <c r="H325" i="11"/>
  <c r="H330" i="11"/>
  <c r="H336" i="11"/>
  <c r="H341" i="11"/>
  <c r="H346" i="11"/>
  <c r="H352" i="11"/>
  <c r="H357" i="11"/>
  <c r="H362" i="11"/>
  <c r="H379" i="11"/>
  <c r="H384" i="11"/>
  <c r="H389" i="11"/>
  <c r="H395" i="11"/>
  <c r="H400" i="11"/>
  <c r="H405" i="11"/>
  <c r="H411" i="11"/>
  <c r="H416" i="11"/>
  <c r="H421" i="11"/>
  <c r="H427" i="11"/>
  <c r="H432" i="11"/>
  <c r="H437" i="11"/>
  <c r="H443" i="11"/>
  <c r="H448" i="11"/>
  <c r="H453" i="11"/>
  <c r="H459" i="11"/>
  <c r="H464" i="11"/>
  <c r="H469" i="11"/>
  <c r="H475" i="11"/>
  <c r="H480" i="11"/>
  <c r="H485" i="11"/>
  <c r="H491" i="11"/>
  <c r="H496" i="11"/>
  <c r="H501" i="11"/>
  <c r="H507" i="11"/>
  <c r="H512" i="11"/>
  <c r="H517" i="11"/>
  <c r="H523" i="11"/>
  <c r="H528" i="11"/>
  <c r="H533" i="11"/>
  <c r="H552" i="11"/>
  <c r="H556" i="11"/>
  <c r="H560" i="11"/>
  <c r="H564" i="11"/>
  <c r="H568" i="11"/>
  <c r="H572" i="11"/>
  <c r="H576" i="11"/>
  <c r="H580" i="11"/>
  <c r="H584" i="11"/>
  <c r="H588" i="11"/>
  <c r="H592" i="11"/>
  <c r="H596" i="11"/>
  <c r="H600" i="11"/>
  <c r="H604" i="11"/>
  <c r="H608" i="11"/>
  <c r="H612" i="11"/>
  <c r="H616" i="11"/>
  <c r="H620" i="11"/>
  <c r="H624" i="11"/>
  <c r="H628" i="11"/>
  <c r="H632" i="11"/>
  <c r="H636" i="11"/>
  <c r="H640" i="11"/>
  <c r="H644" i="11"/>
  <c r="H648" i="11"/>
  <c r="H652" i="11"/>
  <c r="H656" i="11"/>
  <c r="H660" i="11"/>
  <c r="H664" i="11"/>
  <c r="H668" i="11"/>
  <c r="H672" i="11"/>
  <c r="H676" i="11"/>
  <c r="H680" i="11"/>
  <c r="H684" i="11"/>
  <c r="H688" i="11"/>
  <c r="H692" i="11"/>
  <c r="H696" i="11"/>
  <c r="H700" i="11"/>
  <c r="H704" i="11"/>
  <c r="H708" i="11"/>
  <c r="H712" i="11"/>
  <c r="H716" i="11"/>
  <c r="H720" i="11"/>
  <c r="H724" i="11"/>
  <c r="H728" i="11"/>
  <c r="H732" i="11"/>
  <c r="H736" i="11"/>
  <c r="H748" i="11"/>
  <c r="H752" i="11"/>
  <c r="H756" i="11"/>
  <c r="H760" i="11"/>
  <c r="H764" i="11"/>
  <c r="H768" i="11"/>
  <c r="H772" i="11"/>
  <c r="H776" i="11"/>
  <c r="H780" i="11"/>
  <c r="H784" i="11"/>
  <c r="H788" i="11"/>
  <c r="H792" i="11"/>
  <c r="H796" i="11"/>
  <c r="H800" i="11"/>
  <c r="H804" i="11"/>
  <c r="H808" i="11"/>
  <c r="H812" i="11"/>
  <c r="H816" i="11"/>
  <c r="H825" i="11"/>
  <c r="H829" i="11"/>
  <c r="H833" i="11"/>
  <c r="H837" i="11"/>
  <c r="H841" i="11"/>
  <c r="H845" i="11"/>
  <c r="H849" i="11"/>
  <c r="H853" i="11"/>
  <c r="H857" i="11"/>
  <c r="H861" i="11"/>
  <c r="H865" i="11"/>
  <c r="H869" i="11"/>
  <c r="H873" i="11"/>
  <c r="H877" i="11"/>
  <c r="H881" i="11"/>
  <c r="H885" i="11"/>
  <c r="H889" i="11"/>
  <c r="H893" i="11"/>
  <c r="H897" i="11"/>
  <c r="H905" i="11"/>
  <c r="H909" i="11"/>
  <c r="H913" i="11"/>
  <c r="H917" i="11"/>
  <c r="H921" i="11"/>
  <c r="H925" i="11"/>
  <c r="H929" i="11"/>
  <c r="H933" i="11"/>
  <c r="H937" i="11"/>
  <c r="H941" i="11"/>
  <c r="H945" i="11"/>
  <c r="H949" i="11"/>
  <c r="H953" i="11"/>
  <c r="H957" i="11"/>
  <c r="H961" i="11"/>
  <c r="H965" i="11"/>
  <c r="H969" i="11"/>
  <c r="H973" i="11"/>
  <c r="H977" i="11"/>
  <c r="H981" i="11"/>
  <c r="H985" i="11"/>
  <c r="H989" i="11"/>
  <c r="H995" i="11"/>
  <c r="H999" i="11"/>
  <c r="H1003" i="11"/>
  <c r="H1007" i="11"/>
  <c r="H1011" i="11"/>
  <c r="H1015" i="11"/>
  <c r="H1019" i="11"/>
  <c r="H1023" i="11"/>
  <c r="H1027" i="11"/>
  <c r="H1031" i="11"/>
  <c r="H1035" i="11"/>
  <c r="H1039" i="11"/>
  <c r="H1043" i="11"/>
  <c r="H1047" i="11"/>
  <c r="H1051" i="11"/>
  <c r="H1055" i="11"/>
  <c r="H1059" i="11"/>
  <c r="H1063" i="11"/>
  <c r="H1067" i="11"/>
  <c r="H36" i="11"/>
  <c r="H100" i="11"/>
  <c r="H145" i="11"/>
  <c r="H167" i="11"/>
  <c r="H188" i="11"/>
  <c r="H209" i="11"/>
  <c r="H260" i="11"/>
  <c r="H281" i="11"/>
  <c r="H302" i="11"/>
  <c r="H324" i="11"/>
  <c r="H345" i="11"/>
  <c r="H377" i="11"/>
  <c r="H399" i="11"/>
  <c r="H420" i="11"/>
  <c r="H441" i="11"/>
  <c r="H463" i="11"/>
  <c r="H484" i="11"/>
  <c r="H505" i="11"/>
  <c r="H527" i="11"/>
  <c r="H559" i="11"/>
  <c r="H575" i="11"/>
  <c r="H591" i="11"/>
  <c r="H607" i="11"/>
  <c r="H623" i="11"/>
  <c r="H639" i="11"/>
  <c r="H655" i="11"/>
  <c r="H671" i="11"/>
  <c r="H687" i="11"/>
  <c r="H703" i="11"/>
  <c r="H719" i="11"/>
  <c r="H735" i="11"/>
  <c r="H759" i="11"/>
  <c r="H775" i="11"/>
  <c r="H791" i="11"/>
  <c r="H807" i="11"/>
  <c r="H828" i="11"/>
  <c r="H844" i="11"/>
  <c r="H860" i="11"/>
  <c r="H876" i="11"/>
  <c r="H892" i="11"/>
  <c r="H912" i="11"/>
  <c r="H928" i="11"/>
  <c r="H944" i="11"/>
  <c r="H960" i="11"/>
  <c r="H976" i="11"/>
  <c r="H994" i="11"/>
  <c r="H1010" i="11"/>
  <c r="H1026" i="11"/>
  <c r="H1042" i="11"/>
  <c r="H1058" i="11"/>
  <c r="H1094" i="11"/>
  <c r="H1102" i="11"/>
  <c r="H1110" i="11"/>
  <c r="H1118" i="11"/>
  <c r="H1126" i="11"/>
  <c r="H1134" i="11"/>
  <c r="H1142" i="11"/>
  <c r="H1150" i="11"/>
  <c r="H1158" i="11"/>
  <c r="H1166" i="11"/>
  <c r="H1174" i="11"/>
  <c r="H1182" i="11"/>
  <c r="H1190" i="11"/>
  <c r="H1203" i="11"/>
  <c r="H1211" i="11"/>
  <c r="H1219" i="11"/>
  <c r="H1227" i="11"/>
  <c r="H1235" i="11"/>
  <c r="H1243" i="11"/>
  <c r="H1251" i="11"/>
  <c r="H1259" i="11"/>
  <c r="H1264" i="11"/>
  <c r="H1268" i="11"/>
  <c r="H1272" i="11"/>
  <c r="H1276" i="11"/>
  <c r="H1280" i="11"/>
  <c r="H1306" i="11"/>
  <c r="H1310" i="11"/>
  <c r="H1314" i="11"/>
  <c r="H1318" i="11"/>
  <c r="H1322" i="11"/>
  <c r="H1326" i="11"/>
  <c r="H1330" i="11"/>
  <c r="H1334" i="11"/>
  <c r="H1338" i="11"/>
  <c r="H1342" i="11"/>
  <c r="H1346" i="11"/>
  <c r="H1350" i="11"/>
  <c r="H68" i="11"/>
  <c r="H177" i="11"/>
  <c r="H292" i="11"/>
  <c r="H356" i="11"/>
  <c r="H473" i="11"/>
  <c r="H550" i="11"/>
  <c r="H599" i="11"/>
  <c r="H663" i="11"/>
  <c r="H695" i="11"/>
  <c r="H783" i="11"/>
  <c r="H836" i="11"/>
  <c r="H904" i="11"/>
  <c r="H936" i="11"/>
  <c r="H1002" i="11"/>
  <c r="H1050" i="11"/>
  <c r="H1106" i="11"/>
  <c r="H1138" i="11"/>
  <c r="H1162" i="11"/>
  <c r="H1194" i="11"/>
  <c r="H1239" i="11"/>
  <c r="H1262" i="11"/>
  <c r="H1278" i="11"/>
  <c r="H1308" i="11"/>
  <c r="H1328" i="11"/>
  <c r="H1340" i="11"/>
  <c r="H1352" i="11"/>
  <c r="H84" i="11"/>
  <c r="H140" i="11"/>
  <c r="H161" i="11"/>
  <c r="H183" i="11"/>
  <c r="H204" i="11"/>
  <c r="H254" i="11"/>
  <c r="H276" i="11"/>
  <c r="H297" i="11"/>
  <c r="H318" i="11"/>
  <c r="H340" i="11"/>
  <c r="H361" i="11"/>
  <c r="H393" i="11"/>
  <c r="H415" i="11"/>
  <c r="H436" i="11"/>
  <c r="H457" i="11"/>
  <c r="H479" i="11"/>
  <c r="H500" i="11"/>
  <c r="H521" i="11"/>
  <c r="H555" i="11"/>
  <c r="H571" i="11"/>
  <c r="H587" i="11"/>
  <c r="H603" i="11"/>
  <c r="H619" i="11"/>
  <c r="H635" i="11"/>
  <c r="H651" i="11"/>
  <c r="H667" i="11"/>
  <c r="H683" i="11"/>
  <c r="H699" i="11"/>
  <c r="H715" i="11"/>
  <c r="H731" i="11"/>
  <c r="H755" i="11"/>
  <c r="H771" i="11"/>
  <c r="H787" i="11"/>
  <c r="H803" i="11"/>
  <c r="H824" i="11"/>
  <c r="H840" i="11"/>
  <c r="H856" i="11"/>
  <c r="H872" i="11"/>
  <c r="H888" i="11"/>
  <c r="H908" i="11"/>
  <c r="H924" i="11"/>
  <c r="H940" i="11"/>
  <c r="H956" i="11"/>
  <c r="H972" i="11"/>
  <c r="H988" i="11"/>
  <c r="H1006" i="11"/>
  <c r="H1022" i="11"/>
  <c r="H1038" i="11"/>
  <c r="H1054" i="11"/>
  <c r="H1093" i="11"/>
  <c r="H1101" i="11"/>
  <c r="H1109" i="11"/>
  <c r="H1117" i="11"/>
  <c r="H1125" i="11"/>
  <c r="H1133" i="11"/>
  <c r="H1141" i="11"/>
  <c r="H1149" i="11"/>
  <c r="H1157" i="11"/>
  <c r="H1165" i="11"/>
  <c r="H1173" i="11"/>
  <c r="H1181" i="11"/>
  <c r="H1189" i="11"/>
  <c r="H1197" i="11"/>
  <c r="H1210" i="11"/>
  <c r="H1218" i="11"/>
  <c r="H1226" i="11"/>
  <c r="H1234" i="11"/>
  <c r="H1242" i="11"/>
  <c r="H1250" i="11"/>
  <c r="H1258" i="11"/>
  <c r="H1263" i="11"/>
  <c r="H1267" i="11"/>
  <c r="H1271" i="11"/>
  <c r="H1275" i="11"/>
  <c r="H1279" i="11"/>
  <c r="H1283" i="11"/>
  <c r="H1309" i="11"/>
  <c r="H1313" i="11"/>
  <c r="H1317" i="11"/>
  <c r="H1321" i="11"/>
  <c r="H1325" i="11"/>
  <c r="H1329" i="11"/>
  <c r="H1333" i="11"/>
  <c r="H1337" i="11"/>
  <c r="H1341" i="11"/>
  <c r="H1345" i="11"/>
  <c r="H1349" i="11"/>
  <c r="H132" i="11"/>
  <c r="H199" i="11"/>
  <c r="H313" i="11"/>
  <c r="H388" i="11"/>
  <c r="H431" i="11"/>
  <c r="H516" i="11"/>
  <c r="H583" i="11"/>
  <c r="H647" i="11"/>
  <c r="H711" i="11"/>
  <c r="H767" i="11"/>
  <c r="H815" i="11"/>
  <c r="H884" i="11"/>
  <c r="H968" i="11"/>
  <c r="H1018" i="11"/>
  <c r="H1066" i="11"/>
  <c r="H1122" i="11"/>
  <c r="H1146" i="11"/>
  <c r="H1178" i="11"/>
  <c r="H1207" i="11"/>
  <c r="H1231" i="11"/>
  <c r="H1255" i="11"/>
  <c r="H1274" i="11"/>
  <c r="H1312" i="11"/>
  <c r="H1324" i="11"/>
  <c r="H1336" i="11"/>
  <c r="H52" i="11"/>
  <c r="H116" i="11"/>
  <c r="H151" i="11"/>
  <c r="H172" i="11"/>
  <c r="H193" i="11"/>
  <c r="H244" i="11"/>
  <c r="H265" i="11"/>
  <c r="H286" i="11"/>
  <c r="H308" i="11"/>
  <c r="H329" i="11"/>
  <c r="H350" i="11"/>
  <c r="H383" i="11"/>
  <c r="H404" i="11"/>
  <c r="H425" i="11"/>
  <c r="H447" i="11"/>
  <c r="H468" i="11"/>
  <c r="H489" i="11"/>
  <c r="H511" i="11"/>
  <c r="H532" i="11"/>
  <c r="H563" i="11"/>
  <c r="H579" i="11"/>
  <c r="H595" i="11"/>
  <c r="H611" i="11"/>
  <c r="H627" i="11"/>
  <c r="H643" i="11"/>
  <c r="H659" i="11"/>
  <c r="H675" i="11"/>
  <c r="H691" i="11"/>
  <c r="H707" i="11"/>
  <c r="H723" i="11"/>
  <c r="H739" i="11"/>
  <c r="H763" i="11"/>
  <c r="H779" i="11"/>
  <c r="H795" i="11"/>
  <c r="H811" i="11"/>
  <c r="H832" i="11"/>
  <c r="H848" i="11"/>
  <c r="H864" i="11"/>
  <c r="H880" i="11"/>
  <c r="H896" i="11"/>
  <c r="H916" i="11"/>
  <c r="H932" i="11"/>
  <c r="H948" i="11"/>
  <c r="H964" i="11"/>
  <c r="H980" i="11"/>
  <c r="H998" i="11"/>
  <c r="H1014" i="11"/>
  <c r="H1030" i="11"/>
  <c r="H1046" i="11"/>
  <c r="H1062" i="11"/>
  <c r="H1097" i="11"/>
  <c r="H1105" i="11"/>
  <c r="H1113" i="11"/>
  <c r="H1121" i="11"/>
  <c r="H1129" i="11"/>
  <c r="H1137" i="11"/>
  <c r="H1145" i="11"/>
  <c r="H1153" i="11"/>
  <c r="H1161" i="11"/>
  <c r="H1169" i="11"/>
  <c r="H1177" i="11"/>
  <c r="H1185" i="11"/>
  <c r="H1193" i="11"/>
  <c r="H1206" i="11"/>
  <c r="H1214" i="11"/>
  <c r="H1222" i="11"/>
  <c r="H1230" i="11"/>
  <c r="H1238" i="11"/>
  <c r="H1246" i="11"/>
  <c r="H1254" i="11"/>
  <c r="H1261" i="11"/>
  <c r="H1265" i="11"/>
  <c r="H1269" i="11"/>
  <c r="H1273" i="11"/>
  <c r="H1277" i="11"/>
  <c r="H1281" i="11"/>
  <c r="H1307" i="11"/>
  <c r="H1311" i="11"/>
  <c r="H1315" i="11"/>
  <c r="H1319" i="11"/>
  <c r="H1323" i="11"/>
  <c r="H1327" i="11"/>
  <c r="H1331" i="11"/>
  <c r="H1335" i="11"/>
  <c r="H1339" i="11"/>
  <c r="H1343" i="11"/>
  <c r="H1347" i="11"/>
  <c r="H1351" i="11"/>
  <c r="H156" i="11"/>
  <c r="H249" i="11"/>
  <c r="H270" i="11"/>
  <c r="H334" i="11"/>
  <c r="H409" i="11"/>
  <c r="H452" i="11"/>
  <c r="H495" i="11"/>
  <c r="H567" i="11"/>
  <c r="H615" i="11"/>
  <c r="H631" i="11"/>
  <c r="H679" i="11"/>
  <c r="H727" i="11"/>
  <c r="H751" i="11"/>
  <c r="H799" i="11"/>
  <c r="H852" i="11"/>
  <c r="H868" i="11"/>
  <c r="H920" i="11"/>
  <c r="H952" i="11"/>
  <c r="H984" i="11"/>
  <c r="H1034" i="11"/>
  <c r="H1098" i="11"/>
  <c r="H1114" i="11"/>
  <c r="H1130" i="11"/>
  <c r="H1154" i="11"/>
  <c r="H1170" i="11"/>
  <c r="H1186" i="11"/>
  <c r="H1215" i="11"/>
  <c r="H1223" i="11"/>
  <c r="H1247" i="11"/>
  <c r="H1266" i="11"/>
  <c r="H1270" i="11"/>
  <c r="H1282" i="11"/>
  <c r="H1316" i="11"/>
  <c r="H1320" i="11"/>
  <c r="H1332" i="11"/>
  <c r="H1344" i="11"/>
  <c r="H1348" i="11"/>
  <c r="G35" i="11"/>
  <c r="G39" i="11"/>
  <c r="G43" i="11"/>
  <c r="G47" i="11"/>
  <c r="G51" i="11"/>
  <c r="G55" i="11"/>
  <c r="G59" i="11"/>
  <c r="G63" i="11"/>
  <c r="G67" i="11"/>
  <c r="G71" i="11"/>
  <c r="G75" i="11"/>
  <c r="G79" i="11"/>
  <c r="G83" i="11"/>
  <c r="G87" i="11"/>
  <c r="G91" i="11"/>
  <c r="G95" i="11"/>
  <c r="G99" i="11"/>
  <c r="G103" i="11"/>
  <c r="G107" i="11"/>
  <c r="G111" i="11"/>
  <c r="G115" i="11"/>
  <c r="G119" i="11"/>
  <c r="G123" i="11"/>
  <c r="G127" i="11"/>
  <c r="G131" i="11"/>
  <c r="G135" i="11"/>
  <c r="G139" i="11"/>
  <c r="G143" i="11"/>
  <c r="G147" i="11"/>
  <c r="G151" i="11"/>
  <c r="G155" i="11"/>
  <c r="G159" i="11"/>
  <c r="G163" i="11"/>
  <c r="G167" i="11"/>
  <c r="G171" i="11"/>
  <c r="G175" i="11"/>
  <c r="G179" i="11"/>
  <c r="G183" i="11"/>
  <c r="G187" i="11"/>
  <c r="G191" i="11"/>
  <c r="G195" i="11"/>
  <c r="G199" i="11"/>
  <c r="G203" i="11"/>
  <c r="G207" i="11"/>
  <c r="G240" i="11"/>
  <c r="G244" i="11"/>
  <c r="G248" i="11"/>
  <c r="G252" i="11"/>
  <c r="G256" i="11"/>
  <c r="G260" i="11"/>
  <c r="G264" i="11"/>
  <c r="G268" i="11"/>
  <c r="G272" i="11"/>
  <c r="G276" i="11"/>
  <c r="G280" i="11"/>
  <c r="G284" i="11"/>
  <c r="G288" i="11"/>
  <c r="G292" i="11"/>
  <c r="G296" i="11"/>
  <c r="G300" i="11"/>
  <c r="G304" i="11"/>
  <c r="G308" i="11"/>
  <c r="G312" i="11"/>
  <c r="G316" i="11"/>
  <c r="G320" i="11"/>
  <c r="G324" i="11"/>
  <c r="G328" i="11"/>
  <c r="G332" i="11"/>
  <c r="G336" i="11"/>
  <c r="G340" i="11"/>
  <c r="G344" i="11"/>
  <c r="G348" i="11"/>
  <c r="G352" i="11"/>
  <c r="G356" i="11"/>
  <c r="G360" i="11"/>
  <c r="G375" i="11"/>
  <c r="G379" i="11"/>
  <c r="G383" i="11"/>
  <c r="G387" i="11"/>
  <c r="G391" i="11"/>
  <c r="G395" i="11"/>
  <c r="G399" i="11"/>
  <c r="G403" i="11"/>
  <c r="G407" i="11"/>
  <c r="G411" i="11"/>
  <c r="G415" i="11"/>
  <c r="G419" i="11"/>
  <c r="G423" i="11"/>
  <c r="G427" i="11"/>
  <c r="G431" i="11"/>
  <c r="G435" i="11"/>
  <c r="G439" i="11"/>
  <c r="G443" i="11"/>
  <c r="G447" i="11"/>
  <c r="G451" i="11"/>
  <c r="G455" i="11"/>
  <c r="G459" i="11"/>
  <c r="G463" i="11"/>
  <c r="G467" i="11"/>
  <c r="G471" i="11"/>
  <c r="G475" i="11"/>
  <c r="G479" i="11"/>
  <c r="G483" i="11"/>
  <c r="G487" i="11"/>
  <c r="G491" i="11"/>
  <c r="G495" i="11"/>
  <c r="G499" i="11"/>
  <c r="G503" i="11"/>
  <c r="G507" i="11"/>
  <c r="G511" i="11"/>
  <c r="G515" i="11"/>
  <c r="G519" i="11"/>
  <c r="G523" i="11"/>
  <c r="G527" i="11"/>
  <c r="G531" i="11"/>
  <c r="G535" i="11"/>
  <c r="G552" i="11"/>
  <c r="G556" i="11"/>
  <c r="G560" i="11"/>
  <c r="G564" i="11"/>
  <c r="G568" i="11"/>
  <c r="G572" i="11"/>
  <c r="G576" i="11"/>
  <c r="G580" i="11"/>
  <c r="G584" i="11"/>
  <c r="G588" i="11"/>
  <c r="G592" i="11"/>
  <c r="G596" i="11"/>
  <c r="G600" i="11"/>
  <c r="G604" i="11"/>
  <c r="G608" i="11"/>
  <c r="G612" i="11"/>
  <c r="G616" i="11"/>
  <c r="G620" i="11"/>
  <c r="G624" i="11"/>
  <c r="G628" i="11"/>
  <c r="G632" i="11"/>
  <c r="G636" i="11"/>
  <c r="G640" i="11"/>
  <c r="G644" i="11"/>
  <c r="G648" i="11"/>
  <c r="G652" i="11"/>
  <c r="G656" i="11"/>
  <c r="G660" i="11"/>
  <c r="G664" i="11"/>
  <c r="G668" i="11"/>
  <c r="G672" i="11"/>
  <c r="G676" i="11"/>
  <c r="G680" i="11"/>
  <c r="G684" i="11"/>
  <c r="G688" i="11"/>
  <c r="G692" i="11"/>
  <c r="G696" i="11"/>
  <c r="G700" i="11"/>
  <c r="G704" i="11"/>
  <c r="G708" i="11"/>
  <c r="G712" i="11"/>
  <c r="G716" i="11"/>
  <c r="G720" i="11"/>
  <c r="G724" i="11"/>
  <c r="G728" i="11"/>
  <c r="G732" i="11"/>
  <c r="G736" i="11"/>
  <c r="G748" i="11"/>
  <c r="G752" i="11"/>
  <c r="G756" i="11"/>
  <c r="G760" i="11"/>
  <c r="G764" i="11"/>
  <c r="G768" i="11"/>
  <c r="G772" i="11"/>
  <c r="G776" i="11"/>
  <c r="G780" i="11"/>
  <c r="G784" i="11"/>
  <c r="G788" i="11"/>
  <c r="G792" i="11"/>
  <c r="G796" i="11"/>
  <c r="G800" i="11"/>
  <c r="G804" i="11"/>
  <c r="G808" i="11"/>
  <c r="G812" i="11"/>
  <c r="G816" i="11"/>
  <c r="G825" i="11"/>
  <c r="G829" i="11"/>
  <c r="G833" i="11"/>
  <c r="G837" i="11"/>
  <c r="G841" i="11"/>
  <c r="G845" i="11"/>
  <c r="G849" i="11"/>
  <c r="G853" i="11"/>
  <c r="G857" i="11"/>
  <c r="G861" i="11"/>
  <c r="G865" i="11"/>
  <c r="G869" i="11"/>
  <c r="G873" i="11"/>
  <c r="G877" i="11"/>
  <c r="G881" i="11"/>
  <c r="G885" i="11"/>
  <c r="G889" i="11"/>
  <c r="G893" i="11"/>
  <c r="G897" i="11"/>
  <c r="G905" i="11"/>
  <c r="G909" i="11"/>
  <c r="G913" i="11"/>
  <c r="G917" i="11"/>
  <c r="G921" i="11"/>
  <c r="G925" i="11"/>
  <c r="G929" i="11"/>
  <c r="G933" i="11"/>
  <c r="G937" i="11"/>
  <c r="G941" i="11"/>
  <c r="G945" i="11"/>
  <c r="G949" i="11"/>
  <c r="G953" i="11"/>
  <c r="G957" i="11"/>
  <c r="G961" i="11"/>
  <c r="G965" i="11"/>
  <c r="G969" i="11"/>
  <c r="G973" i="11"/>
  <c r="G977" i="11"/>
  <c r="G981" i="11"/>
  <c r="G985" i="11"/>
  <c r="G989" i="11"/>
  <c r="G995" i="11"/>
  <c r="G999" i="11"/>
  <c r="G1003" i="11"/>
  <c r="G1007" i="11"/>
  <c r="G1011" i="11"/>
  <c r="G1015" i="11"/>
  <c r="G1019" i="11"/>
  <c r="G1023" i="11"/>
  <c r="G1027" i="11"/>
  <c r="G1031" i="11"/>
  <c r="G1035" i="11"/>
  <c r="G1039" i="11"/>
  <c r="G1043" i="11"/>
  <c r="G1047" i="11"/>
  <c r="G1051" i="11"/>
  <c r="G1055" i="11"/>
  <c r="G1059" i="11"/>
  <c r="G1063" i="11"/>
  <c r="G1067" i="11"/>
  <c r="G1094" i="11"/>
  <c r="G1098" i="11"/>
  <c r="G1102" i="11"/>
  <c r="G1106" i="11"/>
  <c r="G1110" i="11"/>
  <c r="G1114" i="11"/>
  <c r="G1118" i="11"/>
  <c r="G1122" i="11"/>
  <c r="G1126" i="11"/>
  <c r="G1130" i="11"/>
  <c r="G1134" i="11"/>
  <c r="G1138" i="11"/>
  <c r="G1142" i="11"/>
  <c r="G1146" i="11"/>
  <c r="G1150" i="11"/>
  <c r="G1154" i="11"/>
  <c r="G1158" i="11"/>
  <c r="G1162" i="11"/>
  <c r="G1166" i="11"/>
  <c r="G1170" i="11"/>
  <c r="G1174" i="11"/>
  <c r="G1178" i="11"/>
  <c r="G1182" i="11"/>
  <c r="G1186" i="11"/>
  <c r="G1190" i="11"/>
  <c r="G1194" i="11"/>
  <c r="G1203" i="11"/>
  <c r="G1207" i="11"/>
  <c r="G1211" i="11"/>
  <c r="G1215" i="11"/>
  <c r="G1219" i="11"/>
  <c r="G1223" i="11"/>
  <c r="G1227" i="11"/>
  <c r="G1231" i="11"/>
  <c r="G1235" i="11"/>
  <c r="G1239" i="11"/>
  <c r="G1243" i="11"/>
  <c r="G1247" i="11"/>
  <c r="G1251" i="11"/>
  <c r="G1255" i="11"/>
  <c r="G1259" i="11"/>
  <c r="G1263" i="11"/>
  <c r="G1267" i="11"/>
  <c r="G1271" i="11"/>
  <c r="G1275" i="11"/>
  <c r="G1279" i="11"/>
  <c r="G1283" i="11"/>
  <c r="G1309" i="11"/>
  <c r="G1313" i="11"/>
  <c r="G1317" i="11"/>
  <c r="G1321" i="11"/>
  <c r="G1325" i="11"/>
  <c r="G1333" i="11"/>
  <c r="G1337" i="11"/>
  <c r="G1341" i="11"/>
  <c r="G1345" i="11"/>
  <c r="G1349" i="11"/>
  <c r="G49" i="11"/>
  <c r="G65" i="11"/>
  <c r="G77" i="11"/>
  <c r="G93" i="11"/>
  <c r="G109" i="11"/>
  <c r="G121" i="11"/>
  <c r="G137" i="11"/>
  <c r="G149" i="11"/>
  <c r="G165" i="11"/>
  <c r="G173" i="11"/>
  <c r="G189" i="11"/>
  <c r="G201" i="11"/>
  <c r="G246" i="11"/>
  <c r="G258" i="11"/>
  <c r="G278" i="11"/>
  <c r="G290" i="11"/>
  <c r="G298" i="11"/>
  <c r="G314" i="11"/>
  <c r="G326" i="11"/>
  <c r="G342" i="11"/>
  <c r="G354" i="11"/>
  <c r="G381" i="11"/>
  <c r="G397" i="11"/>
  <c r="G409" i="11"/>
  <c r="G425" i="11"/>
  <c r="G437" i="11"/>
  <c r="G453" i="11"/>
  <c r="G469" i="11"/>
  <c r="G481" i="11"/>
  <c r="G501" i="11"/>
  <c r="G513" i="11"/>
  <c r="G529" i="11"/>
  <c r="G550" i="11"/>
  <c r="G566" i="11"/>
  <c r="G578" i="11"/>
  <c r="G594" i="11"/>
  <c r="G606" i="11"/>
  <c r="G622" i="11"/>
  <c r="G638" i="11"/>
  <c r="G654" i="11"/>
  <c r="G662" i="11"/>
  <c r="G678" i="11"/>
  <c r="G690" i="11"/>
  <c r="G34" i="11"/>
  <c r="G38" i="11"/>
  <c r="G42" i="11"/>
  <c r="G46" i="11"/>
  <c r="G50" i="11"/>
  <c r="G54" i="11"/>
  <c r="G58" i="11"/>
  <c r="G62" i="11"/>
  <c r="G66" i="11"/>
  <c r="G70" i="11"/>
  <c r="G74" i="11"/>
  <c r="G78" i="11"/>
  <c r="G82" i="11"/>
  <c r="G86" i="11"/>
  <c r="G90" i="11"/>
  <c r="G94" i="11"/>
  <c r="G98" i="11"/>
  <c r="G102" i="11"/>
  <c r="G106" i="11"/>
  <c r="G110" i="11"/>
  <c r="G114" i="11"/>
  <c r="G118" i="11"/>
  <c r="G122" i="11"/>
  <c r="G126" i="11"/>
  <c r="G130" i="11"/>
  <c r="G134" i="11"/>
  <c r="G138" i="11"/>
  <c r="G142" i="11"/>
  <c r="G146" i="11"/>
  <c r="G150" i="11"/>
  <c r="G154" i="11"/>
  <c r="G158" i="11"/>
  <c r="G162" i="11"/>
  <c r="G166" i="11"/>
  <c r="G170" i="11"/>
  <c r="G174" i="11"/>
  <c r="G178" i="11"/>
  <c r="G182" i="11"/>
  <c r="G186" i="11"/>
  <c r="G190" i="11"/>
  <c r="G194" i="11"/>
  <c r="G198" i="11"/>
  <c r="G202" i="11"/>
  <c r="G206" i="11"/>
  <c r="G210" i="11"/>
  <c r="G243" i="11"/>
  <c r="G247" i="11"/>
  <c r="G251" i="11"/>
  <c r="G255" i="11"/>
  <c r="G259" i="11"/>
  <c r="G263" i="11"/>
  <c r="G267" i="11"/>
  <c r="G271" i="11"/>
  <c r="G275" i="11"/>
  <c r="G279" i="11"/>
  <c r="G283" i="11"/>
  <c r="G287" i="11"/>
  <c r="G291" i="11"/>
  <c r="G295" i="11"/>
  <c r="G299" i="11"/>
  <c r="G303" i="11"/>
  <c r="G307" i="11"/>
  <c r="G311" i="11"/>
  <c r="G315" i="11"/>
  <c r="G319" i="11"/>
  <c r="G323" i="11"/>
  <c r="G327" i="11"/>
  <c r="G331" i="11"/>
  <c r="G335" i="11"/>
  <c r="G339" i="11"/>
  <c r="G343" i="11"/>
  <c r="G347" i="11"/>
  <c r="G351" i="11"/>
  <c r="G355" i="11"/>
  <c r="G359" i="11"/>
  <c r="G363" i="11"/>
  <c r="G378" i="11"/>
  <c r="G382" i="11"/>
  <c r="G386" i="11"/>
  <c r="G390" i="11"/>
  <c r="G394" i="11"/>
  <c r="G398" i="11"/>
  <c r="G402" i="11"/>
  <c r="G406" i="11"/>
  <c r="G410" i="11"/>
  <c r="G414" i="11"/>
  <c r="G418" i="11"/>
  <c r="G422" i="11"/>
  <c r="G426" i="11"/>
  <c r="G430" i="11"/>
  <c r="G434" i="11"/>
  <c r="G438" i="11"/>
  <c r="G442" i="11"/>
  <c r="G446" i="11"/>
  <c r="G450" i="11"/>
  <c r="G454" i="11"/>
  <c r="G458" i="11"/>
  <c r="G462" i="11"/>
  <c r="G466" i="11"/>
  <c r="G470" i="11"/>
  <c r="G474" i="11"/>
  <c r="G478" i="11"/>
  <c r="G482" i="11"/>
  <c r="G486" i="11"/>
  <c r="G490" i="11"/>
  <c r="G494" i="11"/>
  <c r="G498" i="11"/>
  <c r="G502" i="11"/>
  <c r="G506" i="11"/>
  <c r="G510" i="11"/>
  <c r="G514" i="11"/>
  <c r="G518" i="11"/>
  <c r="G522" i="11"/>
  <c r="G526" i="11"/>
  <c r="G530" i="11"/>
  <c r="G534" i="11"/>
  <c r="G551" i="11"/>
  <c r="G555" i="11"/>
  <c r="G559" i="11"/>
  <c r="G563" i="11"/>
  <c r="G567" i="11"/>
  <c r="G571" i="11"/>
  <c r="G575" i="11"/>
  <c r="G579" i="11"/>
  <c r="G583" i="11"/>
  <c r="G587" i="11"/>
  <c r="G591" i="11"/>
  <c r="G595" i="11"/>
  <c r="G599" i="11"/>
  <c r="G603" i="11"/>
  <c r="G607" i="11"/>
  <c r="G611" i="11"/>
  <c r="G615" i="11"/>
  <c r="G619" i="11"/>
  <c r="G623" i="11"/>
  <c r="G627" i="11"/>
  <c r="G631" i="11"/>
  <c r="G635" i="11"/>
  <c r="G639" i="11"/>
  <c r="G643" i="11"/>
  <c r="G647" i="11"/>
  <c r="G651" i="11"/>
  <c r="G655" i="11"/>
  <c r="G659" i="11"/>
  <c r="G663" i="11"/>
  <c r="G667" i="11"/>
  <c r="G671" i="11"/>
  <c r="G675" i="11"/>
  <c r="G679" i="11"/>
  <c r="G683" i="11"/>
  <c r="G687" i="11"/>
  <c r="G691" i="11"/>
  <c r="G695" i="11"/>
  <c r="G699" i="11"/>
  <c r="G703" i="11"/>
  <c r="G707" i="11"/>
  <c r="G711" i="11"/>
  <c r="G715" i="11"/>
  <c r="G719" i="11"/>
  <c r="G723" i="11"/>
  <c r="G727" i="11"/>
  <c r="G731" i="11"/>
  <c r="G735" i="11"/>
  <c r="G739" i="11"/>
  <c r="G751" i="11"/>
  <c r="G755" i="11"/>
  <c r="G759" i="11"/>
  <c r="G763" i="11"/>
  <c r="G767" i="11"/>
  <c r="G771" i="11"/>
  <c r="G775" i="11"/>
  <c r="G779" i="11"/>
  <c r="G783" i="11"/>
  <c r="G787" i="11"/>
  <c r="G791" i="11"/>
  <c r="G795" i="11"/>
  <c r="G799" i="11"/>
  <c r="G803" i="11"/>
  <c r="G807" i="11"/>
  <c r="G811" i="11"/>
  <c r="G815" i="11"/>
  <c r="G824" i="11"/>
  <c r="G828" i="11"/>
  <c r="G832" i="11"/>
  <c r="G836" i="11"/>
  <c r="G840" i="11"/>
  <c r="G844" i="11"/>
  <c r="G848" i="11"/>
  <c r="G852" i="11"/>
  <c r="G856" i="11"/>
  <c r="G860" i="11"/>
  <c r="G864" i="11"/>
  <c r="G868" i="11"/>
  <c r="G872" i="11"/>
  <c r="G876" i="11"/>
  <c r="G880" i="11"/>
  <c r="G884" i="11"/>
  <c r="G888" i="11"/>
  <c r="G892" i="11"/>
  <c r="G896" i="11"/>
  <c r="G904" i="11"/>
  <c r="G908" i="11"/>
  <c r="G912" i="11"/>
  <c r="G916" i="11"/>
  <c r="G920" i="11"/>
  <c r="G924" i="11"/>
  <c r="G928" i="11"/>
  <c r="G932" i="11"/>
  <c r="G936" i="11"/>
  <c r="G940" i="11"/>
  <c r="G944" i="11"/>
  <c r="G948" i="11"/>
  <c r="G952" i="11"/>
  <c r="G956" i="11"/>
  <c r="G960" i="11"/>
  <c r="G964" i="11"/>
  <c r="G968" i="11"/>
  <c r="G972" i="11"/>
  <c r="G976" i="11"/>
  <c r="G980" i="11"/>
  <c r="G984" i="11"/>
  <c r="G988" i="11"/>
  <c r="G994" i="11"/>
  <c r="G998" i="11"/>
  <c r="G1002" i="11"/>
  <c r="G1006" i="11"/>
  <c r="G1010" i="11"/>
  <c r="G1014" i="11"/>
  <c r="G1018" i="11"/>
  <c r="G1022" i="11"/>
  <c r="G1026" i="11"/>
  <c r="G1030" i="11"/>
  <c r="G1034" i="11"/>
  <c r="G1038" i="11"/>
  <c r="G1042" i="11"/>
  <c r="G1046" i="11"/>
  <c r="G1050" i="11"/>
  <c r="G1054" i="11"/>
  <c r="G1058" i="11"/>
  <c r="G1062" i="11"/>
  <c r="G1066" i="11"/>
  <c r="G1093" i="11"/>
  <c r="G1097" i="11"/>
  <c r="G1101" i="11"/>
  <c r="G1105" i="11"/>
  <c r="G1109" i="11"/>
  <c r="G1113" i="11"/>
  <c r="G1117" i="11"/>
  <c r="G1121" i="11"/>
  <c r="G1125" i="11"/>
  <c r="G1129" i="11"/>
  <c r="G1133" i="11"/>
  <c r="G1137" i="11"/>
  <c r="G1141" i="11"/>
  <c r="G1145" i="11"/>
  <c r="G1149" i="11"/>
  <c r="G1153" i="11"/>
  <c r="G1157" i="11"/>
  <c r="G1161" i="11"/>
  <c r="G1165" i="11"/>
  <c r="G1169" i="11"/>
  <c r="G1173" i="11"/>
  <c r="G1177" i="11"/>
  <c r="G1181" i="11"/>
  <c r="G1185" i="11"/>
  <c r="G1189" i="11"/>
  <c r="G1193" i="11"/>
  <c r="G1197" i="11"/>
  <c r="G1206" i="11"/>
  <c r="G1210" i="11"/>
  <c r="G1214" i="11"/>
  <c r="G1218" i="11"/>
  <c r="G1222" i="11"/>
  <c r="G1226" i="11"/>
  <c r="G1230" i="11"/>
  <c r="G1234" i="11"/>
  <c r="G1238" i="11"/>
  <c r="G1242" i="11"/>
  <c r="G1246" i="11"/>
  <c r="G1250" i="11"/>
  <c r="G1254" i="11"/>
  <c r="G1258" i="11"/>
  <c r="G1262" i="11"/>
  <c r="G1266" i="11"/>
  <c r="G1270" i="11"/>
  <c r="G1274" i="11"/>
  <c r="G1278" i="11"/>
  <c r="G1282" i="11"/>
  <c r="G1308" i="11"/>
  <c r="G1312" i="11"/>
  <c r="G1316" i="11"/>
  <c r="G1320" i="11"/>
  <c r="G1324" i="11"/>
  <c r="G1328" i="11"/>
  <c r="G1332" i="11"/>
  <c r="G1336" i="11"/>
  <c r="G1340" i="11"/>
  <c r="G1344" i="11"/>
  <c r="G1348" i="11"/>
  <c r="G1352" i="11"/>
  <c r="G37" i="11"/>
  <c r="G45" i="11"/>
  <c r="G61" i="11"/>
  <c r="G73" i="11"/>
  <c r="G85" i="11"/>
  <c r="G101" i="11"/>
  <c r="G117" i="11"/>
  <c r="G133" i="11"/>
  <c r="G145" i="11"/>
  <c r="G161" i="11"/>
  <c r="G181" i="11"/>
  <c r="G193" i="11"/>
  <c r="G209" i="11"/>
  <c r="G250" i="11"/>
  <c r="G262" i="11"/>
  <c r="G274" i="11"/>
  <c r="G286" i="11"/>
  <c r="G306" i="11"/>
  <c r="G322" i="11"/>
  <c r="G334" i="11"/>
  <c r="G350" i="11"/>
  <c r="G362" i="11"/>
  <c r="G389" i="11"/>
  <c r="G401" i="11"/>
  <c r="G417" i="11"/>
  <c r="G429" i="11"/>
  <c r="G445" i="11"/>
  <c r="G457" i="11"/>
  <c r="G473" i="11"/>
  <c r="G485" i="11"/>
  <c r="G497" i="11"/>
  <c r="G509" i="11"/>
  <c r="G525" i="11"/>
  <c r="G558" i="11"/>
  <c r="G570" i="11"/>
  <c r="G586" i="11"/>
  <c r="G598" i="11"/>
  <c r="G610" i="11"/>
  <c r="G626" i="11"/>
  <c r="G634" i="11"/>
  <c r="G650" i="11"/>
  <c r="G670" i="11"/>
  <c r="G682" i="11"/>
  <c r="G694" i="11"/>
  <c r="G36" i="11"/>
  <c r="G40" i="11"/>
  <c r="G44" i="11"/>
  <c r="G48" i="11"/>
  <c r="G52" i="11"/>
  <c r="G56" i="11"/>
  <c r="G60" i="11"/>
  <c r="G64" i="11"/>
  <c r="G68" i="11"/>
  <c r="G72" i="11"/>
  <c r="G76" i="11"/>
  <c r="G80" i="11"/>
  <c r="G84" i="11"/>
  <c r="G88" i="11"/>
  <c r="G92" i="11"/>
  <c r="G96" i="11"/>
  <c r="G100" i="11"/>
  <c r="G104" i="11"/>
  <c r="G108" i="11"/>
  <c r="G112" i="11"/>
  <c r="G116" i="11"/>
  <c r="G120" i="11"/>
  <c r="G124" i="11"/>
  <c r="G128" i="11"/>
  <c r="G132" i="11"/>
  <c r="G136" i="11"/>
  <c r="G140" i="11"/>
  <c r="G144" i="11"/>
  <c r="G148" i="11"/>
  <c r="G152" i="11"/>
  <c r="G156" i="11"/>
  <c r="G160" i="11"/>
  <c r="G164" i="11"/>
  <c r="G168" i="11"/>
  <c r="G172" i="11"/>
  <c r="G176" i="11"/>
  <c r="G180" i="11"/>
  <c r="G184" i="11"/>
  <c r="G188" i="11"/>
  <c r="G192" i="11"/>
  <c r="G196" i="11"/>
  <c r="G200" i="11"/>
  <c r="G204" i="11"/>
  <c r="G208" i="11"/>
  <c r="G241" i="11"/>
  <c r="G245" i="11"/>
  <c r="G249" i="11"/>
  <c r="G253" i="11"/>
  <c r="G257" i="11"/>
  <c r="G261" i="11"/>
  <c r="G265" i="11"/>
  <c r="G269" i="11"/>
  <c r="G273" i="11"/>
  <c r="G277" i="11"/>
  <c r="G281" i="11"/>
  <c r="G285" i="11"/>
  <c r="G289" i="11"/>
  <c r="G293" i="11"/>
  <c r="G297" i="11"/>
  <c r="G301" i="11"/>
  <c r="G305" i="11"/>
  <c r="G309" i="11"/>
  <c r="G313" i="11"/>
  <c r="G317" i="11"/>
  <c r="G321" i="11"/>
  <c r="G325" i="11"/>
  <c r="G329" i="11"/>
  <c r="G333" i="11"/>
  <c r="G337" i="11"/>
  <c r="G341" i="11"/>
  <c r="G345" i="11"/>
  <c r="G349" i="11"/>
  <c r="G353" i="11"/>
  <c r="G357" i="11"/>
  <c r="G361" i="11"/>
  <c r="G376" i="11"/>
  <c r="G380" i="11"/>
  <c r="G384" i="11"/>
  <c r="G388" i="11"/>
  <c r="G392" i="11"/>
  <c r="G396" i="11"/>
  <c r="G400" i="11"/>
  <c r="G404" i="11"/>
  <c r="G408" i="11"/>
  <c r="G412" i="11"/>
  <c r="G416" i="11"/>
  <c r="G420" i="11"/>
  <c r="G424" i="11"/>
  <c r="G428" i="11"/>
  <c r="G432" i="11"/>
  <c r="G436" i="11"/>
  <c r="G440" i="11"/>
  <c r="G444" i="11"/>
  <c r="G448" i="11"/>
  <c r="G452" i="11"/>
  <c r="G456" i="11"/>
  <c r="G460" i="11"/>
  <c r="G464" i="11"/>
  <c r="G468" i="11"/>
  <c r="G472" i="11"/>
  <c r="G476" i="11"/>
  <c r="G480" i="11"/>
  <c r="G484" i="11"/>
  <c r="G488" i="11"/>
  <c r="G492" i="11"/>
  <c r="G496" i="11"/>
  <c r="G500" i="11"/>
  <c r="G504" i="11"/>
  <c r="G508" i="11"/>
  <c r="G512" i="11"/>
  <c r="G516" i="11"/>
  <c r="G520" i="11"/>
  <c r="G524" i="11"/>
  <c r="G528" i="11"/>
  <c r="G532" i="11"/>
  <c r="G536" i="11"/>
  <c r="G553" i="11"/>
  <c r="G557" i="11"/>
  <c r="G561" i="11"/>
  <c r="G565" i="11"/>
  <c r="G569" i="11"/>
  <c r="G573" i="11"/>
  <c r="G577" i="11"/>
  <c r="G581" i="11"/>
  <c r="G585" i="11"/>
  <c r="G589" i="11"/>
  <c r="G593" i="11"/>
  <c r="G597" i="11"/>
  <c r="G601" i="11"/>
  <c r="G605" i="11"/>
  <c r="G609" i="11"/>
  <c r="G613" i="11"/>
  <c r="G617" i="11"/>
  <c r="G621" i="11"/>
  <c r="G625" i="11"/>
  <c r="G629" i="11"/>
  <c r="G633" i="11"/>
  <c r="G637" i="11"/>
  <c r="G641" i="11"/>
  <c r="G645" i="11"/>
  <c r="G649" i="11"/>
  <c r="G653" i="11"/>
  <c r="G657" i="11"/>
  <c r="G661" i="11"/>
  <c r="G665" i="11"/>
  <c r="G669" i="11"/>
  <c r="G673" i="11"/>
  <c r="G677" i="11"/>
  <c r="G681" i="11"/>
  <c r="G685" i="11"/>
  <c r="G689" i="11"/>
  <c r="G693" i="11"/>
  <c r="G697" i="11"/>
  <c r="G701" i="11"/>
  <c r="G705" i="11"/>
  <c r="G709" i="11"/>
  <c r="G713" i="11"/>
  <c r="G717" i="11"/>
  <c r="G721" i="11"/>
  <c r="G725" i="11"/>
  <c r="G729" i="11"/>
  <c r="G733" i="11"/>
  <c r="G737" i="11"/>
  <c r="G749" i="11"/>
  <c r="G753" i="11"/>
  <c r="G757" i="11"/>
  <c r="G761" i="11"/>
  <c r="G765" i="11"/>
  <c r="G769" i="11"/>
  <c r="G773" i="11"/>
  <c r="G777" i="11"/>
  <c r="G781" i="11"/>
  <c r="G785" i="11"/>
  <c r="G789" i="11"/>
  <c r="G793" i="11"/>
  <c r="G797" i="11"/>
  <c r="G801" i="11"/>
  <c r="G805" i="11"/>
  <c r="G809" i="11"/>
  <c r="G813" i="11"/>
  <c r="G822" i="11"/>
  <c r="G826" i="11"/>
  <c r="G830" i="11"/>
  <c r="G834" i="11"/>
  <c r="G838" i="11"/>
  <c r="G842" i="11"/>
  <c r="G846" i="11"/>
  <c r="G850" i="11"/>
  <c r="G854" i="11"/>
  <c r="G858" i="11"/>
  <c r="G862" i="11"/>
  <c r="G866" i="11"/>
  <c r="G870" i="11"/>
  <c r="G874" i="11"/>
  <c r="G878" i="11"/>
  <c r="G882" i="11"/>
  <c r="G886" i="11"/>
  <c r="G890" i="11"/>
  <c r="G894" i="11"/>
  <c r="G898" i="11"/>
  <c r="G906" i="11"/>
  <c r="G910" i="11"/>
  <c r="G914" i="11"/>
  <c r="G918" i="11"/>
  <c r="G922" i="11"/>
  <c r="G926" i="11"/>
  <c r="G930" i="11"/>
  <c r="G934" i="11"/>
  <c r="G938" i="11"/>
  <c r="G942" i="11"/>
  <c r="G946" i="11"/>
  <c r="G950" i="11"/>
  <c r="G954" i="11"/>
  <c r="G958" i="11"/>
  <c r="G962" i="11"/>
  <c r="G966" i="11"/>
  <c r="G970" i="11"/>
  <c r="G974" i="11"/>
  <c r="G978" i="11"/>
  <c r="G982" i="11"/>
  <c r="G986" i="11"/>
  <c r="G990" i="11"/>
  <c r="G996" i="11"/>
  <c r="G1000" i="11"/>
  <c r="G1004" i="11"/>
  <c r="G1008" i="11"/>
  <c r="G1012" i="11"/>
  <c r="G1016" i="11"/>
  <c r="G1020" i="11"/>
  <c r="G1024" i="11"/>
  <c r="G1028" i="11"/>
  <c r="G1032" i="11"/>
  <c r="G1036" i="11"/>
  <c r="G1040" i="11"/>
  <c r="G1044" i="11"/>
  <c r="G1048" i="11"/>
  <c r="G1052" i="11"/>
  <c r="G1056" i="11"/>
  <c r="G1060" i="11"/>
  <c r="G1064" i="11"/>
  <c r="G1068" i="11"/>
  <c r="G1095" i="11"/>
  <c r="G1099" i="11"/>
  <c r="G1103" i="11"/>
  <c r="G1107" i="11"/>
  <c r="G1111" i="11"/>
  <c r="G1115" i="11"/>
  <c r="G1119" i="11"/>
  <c r="G1123" i="11"/>
  <c r="G1127" i="11"/>
  <c r="G1131" i="11"/>
  <c r="G1135" i="11"/>
  <c r="G1139" i="11"/>
  <c r="G1143" i="11"/>
  <c r="G1147" i="11"/>
  <c r="G1151" i="11"/>
  <c r="G1155" i="11"/>
  <c r="G1159" i="11"/>
  <c r="G1163" i="11"/>
  <c r="G1167" i="11"/>
  <c r="G1171" i="11"/>
  <c r="G1175" i="11"/>
  <c r="G1179" i="11"/>
  <c r="G1183" i="11"/>
  <c r="G1187" i="11"/>
  <c r="G1191" i="11"/>
  <c r="G1195" i="11"/>
  <c r="G1204" i="11"/>
  <c r="G1208" i="11"/>
  <c r="G1212" i="11"/>
  <c r="G1216" i="11"/>
  <c r="G1220" i="11"/>
  <c r="G1224" i="11"/>
  <c r="G1228" i="11"/>
  <c r="G1232" i="11"/>
  <c r="G1236" i="11"/>
  <c r="G1240" i="11"/>
  <c r="G1244" i="11"/>
  <c r="G1248" i="11"/>
  <c r="G1252" i="11"/>
  <c r="G1256" i="11"/>
  <c r="G1260" i="11"/>
  <c r="G1264" i="11"/>
  <c r="G1268" i="11"/>
  <c r="G1272" i="11"/>
  <c r="G1276" i="11"/>
  <c r="G1280" i="11"/>
  <c r="G1306" i="11"/>
  <c r="G1310" i="11"/>
  <c r="G1314" i="11"/>
  <c r="G1318" i="11"/>
  <c r="G1322" i="11"/>
  <c r="G1326" i="11"/>
  <c r="G1330" i="11"/>
  <c r="G1334" i="11"/>
  <c r="G1338" i="11"/>
  <c r="G1342" i="11"/>
  <c r="G1346" i="11"/>
  <c r="G1350" i="11"/>
  <c r="G1329" i="11"/>
  <c r="G41" i="11"/>
  <c r="G53" i="11"/>
  <c r="G57" i="11"/>
  <c r="G69" i="11"/>
  <c r="G81" i="11"/>
  <c r="G89" i="11"/>
  <c r="G97" i="11"/>
  <c r="G105" i="11"/>
  <c r="G113" i="11"/>
  <c r="G125" i="11"/>
  <c r="G129" i="11"/>
  <c r="G141" i="11"/>
  <c r="G153" i="11"/>
  <c r="G157" i="11"/>
  <c r="G169" i="11"/>
  <c r="G177" i="11"/>
  <c r="G185" i="11"/>
  <c r="G197" i="11"/>
  <c r="G205" i="11"/>
  <c r="G242" i="11"/>
  <c r="G254" i="11"/>
  <c r="G266" i="11"/>
  <c r="G270" i="11"/>
  <c r="G282" i="11"/>
  <c r="G294" i="11"/>
  <c r="G302" i="11"/>
  <c r="G310" i="11"/>
  <c r="G318" i="11"/>
  <c r="G330" i="11"/>
  <c r="G338" i="11"/>
  <c r="G346" i="11"/>
  <c r="G358" i="11"/>
  <c r="G377" i="11"/>
  <c r="G385" i="11"/>
  <c r="G393" i="11"/>
  <c r="G405" i="11"/>
  <c r="G413" i="11"/>
  <c r="G421" i="11"/>
  <c r="G433" i="11"/>
  <c r="G441" i="11"/>
  <c r="G449" i="11"/>
  <c r="G461" i="11"/>
  <c r="G465" i="11"/>
  <c r="G477" i="11"/>
  <c r="G489" i="11"/>
  <c r="G493" i="11"/>
  <c r="G505" i="11"/>
  <c r="G517" i="11"/>
  <c r="G521" i="11"/>
  <c r="G533" i="11"/>
  <c r="G554" i="11"/>
  <c r="G562" i="11"/>
  <c r="G574" i="11"/>
  <c r="G582" i="11"/>
  <c r="G590" i="11"/>
  <c r="G602" i="11"/>
  <c r="G614" i="11"/>
  <c r="G618" i="11"/>
  <c r="G630" i="11"/>
  <c r="G642" i="11"/>
  <c r="G646" i="11"/>
  <c r="G658" i="11"/>
  <c r="G666" i="11"/>
  <c r="G674" i="11"/>
  <c r="G686" i="11"/>
  <c r="G698" i="11"/>
  <c r="G710" i="11"/>
  <c r="G726" i="11"/>
  <c r="G750" i="11"/>
  <c r="G766" i="11"/>
  <c r="G782" i="11"/>
  <c r="G798" i="11"/>
  <c r="G814" i="11"/>
  <c r="G835" i="11"/>
  <c r="G851" i="11"/>
  <c r="G867" i="11"/>
  <c r="G883" i="11"/>
  <c r="G903" i="11"/>
  <c r="G919" i="11"/>
  <c r="G935" i="11"/>
  <c r="G951" i="11"/>
  <c r="G967" i="11"/>
  <c r="G983" i="11"/>
  <c r="G1001" i="11"/>
  <c r="G1017" i="11"/>
  <c r="G1033" i="11"/>
  <c r="G1049" i="11"/>
  <c r="G1065" i="11"/>
  <c r="G1104" i="11"/>
  <c r="G1120" i="11"/>
  <c r="G1136" i="11"/>
  <c r="G1152" i="11"/>
  <c r="G1168" i="11"/>
  <c r="G1184" i="11"/>
  <c r="G1205" i="11"/>
  <c r="G1221" i="11"/>
  <c r="G1237" i="11"/>
  <c r="G1253" i="11"/>
  <c r="G1269" i="11"/>
  <c r="G1307" i="11"/>
  <c r="G1323" i="11"/>
  <c r="G1339" i="11"/>
  <c r="G786" i="11"/>
  <c r="G1092" i="11"/>
  <c r="G1172" i="11"/>
  <c r="G1241" i="11"/>
  <c r="G1327" i="11"/>
  <c r="G706" i="11"/>
  <c r="G722" i="11"/>
  <c r="G738" i="11"/>
  <c r="G762" i="11"/>
  <c r="G778" i="11"/>
  <c r="G794" i="11"/>
  <c r="G810" i="11"/>
  <c r="G831" i="11"/>
  <c r="G847" i="11"/>
  <c r="G863" i="11"/>
  <c r="G879" i="11"/>
  <c r="G895" i="11"/>
  <c r="G915" i="11"/>
  <c r="G931" i="11"/>
  <c r="G947" i="11"/>
  <c r="G963" i="11"/>
  <c r="G979" i="11"/>
  <c r="G997" i="11"/>
  <c r="G1013" i="11"/>
  <c r="G1029" i="11"/>
  <c r="G1045" i="11"/>
  <c r="G1061" i="11"/>
  <c r="G1100" i="11"/>
  <c r="G1116" i="11"/>
  <c r="G1132" i="11"/>
  <c r="G1148" i="11"/>
  <c r="G1164" i="11"/>
  <c r="G1180" i="11"/>
  <c r="G1196" i="11"/>
  <c r="G1217" i="11"/>
  <c r="G1233" i="11"/>
  <c r="G1249" i="11"/>
  <c r="G1265" i="11"/>
  <c r="G1281" i="11"/>
  <c r="G1319" i="11"/>
  <c r="G1335" i="11"/>
  <c r="G1351" i="11"/>
  <c r="G770" i="11"/>
  <c r="G1053" i="11"/>
  <c r="G1156" i="11"/>
  <c r="G1225" i="11"/>
  <c r="G1311" i="11"/>
  <c r="G702" i="11"/>
  <c r="G718" i="11"/>
  <c r="G734" i="11"/>
  <c r="G758" i="11"/>
  <c r="G774" i="11"/>
  <c r="G790" i="11"/>
  <c r="G806" i="11"/>
  <c r="G827" i="11"/>
  <c r="G843" i="11"/>
  <c r="G859" i="11"/>
  <c r="G875" i="11"/>
  <c r="G891" i="11"/>
  <c r="G911" i="11"/>
  <c r="G927" i="11"/>
  <c r="G943" i="11"/>
  <c r="G959" i="11"/>
  <c r="G975" i="11"/>
  <c r="G993" i="11"/>
  <c r="G1009" i="11"/>
  <c r="G1025" i="11"/>
  <c r="G1041" i="11"/>
  <c r="G1057" i="11"/>
  <c r="G1096" i="11"/>
  <c r="G1112" i="11"/>
  <c r="G1128" i="11"/>
  <c r="G1144" i="11"/>
  <c r="G1160" i="11"/>
  <c r="G1176" i="11"/>
  <c r="G1192" i="11"/>
  <c r="G1213" i="11"/>
  <c r="G1229" i="11"/>
  <c r="G1245" i="11"/>
  <c r="G1261" i="11"/>
  <c r="G1277" i="11"/>
  <c r="G1315" i="11"/>
  <c r="G1331" i="11"/>
  <c r="G1347" i="11"/>
  <c r="G714" i="11"/>
  <c r="G730" i="11"/>
  <c r="G754" i="11"/>
  <c r="G802" i="11"/>
  <c r="G823" i="11"/>
  <c r="G839" i="11"/>
  <c r="G855" i="11"/>
  <c r="G871" i="11"/>
  <c r="G887" i="11"/>
  <c r="G907" i="11"/>
  <c r="G923" i="11"/>
  <c r="G939" i="11"/>
  <c r="G955" i="11"/>
  <c r="G971" i="11"/>
  <c r="G987" i="11"/>
  <c r="G1005" i="11"/>
  <c r="G1021" i="11"/>
  <c r="G1037" i="11"/>
  <c r="G1108" i="11"/>
  <c r="G1124" i="11"/>
  <c r="G1140" i="11"/>
  <c r="G1188" i="11"/>
  <c r="G1209" i="11"/>
  <c r="G1257" i="11"/>
  <c r="G1273" i="11"/>
  <c r="G1343" i="11"/>
  <c r="G24" i="11"/>
  <c r="G28" i="11"/>
  <c r="G32" i="11"/>
  <c r="G33" i="11"/>
  <c r="G25" i="11"/>
  <c r="G29" i="11"/>
  <c r="G30" i="11"/>
  <c r="G27" i="11"/>
  <c r="G22" i="11"/>
  <c r="G23" i="11"/>
  <c r="G31" i="11"/>
  <c r="G26" i="11"/>
  <c r="J23" i="11"/>
  <c r="J27" i="11"/>
  <c r="J31" i="11"/>
  <c r="J26" i="11"/>
  <c r="J32" i="11"/>
  <c r="J33" i="11"/>
  <c r="J29" i="11"/>
  <c r="J28" i="11"/>
  <c r="J24" i="11"/>
  <c r="J25" i="11"/>
  <c r="J30" i="11"/>
  <c r="J22" i="11"/>
  <c r="H26" i="11"/>
  <c r="H30" i="11"/>
  <c r="H23" i="11"/>
  <c r="H27" i="11"/>
  <c r="H31" i="11"/>
  <c r="H28" i="11"/>
  <c r="H33" i="11"/>
  <c r="H29" i="11"/>
  <c r="H24" i="11"/>
  <c r="H32" i="11"/>
  <c r="H22" i="11"/>
  <c r="H25" i="11"/>
  <c r="J20" i="5"/>
  <c r="E6" i="10" s="1"/>
  <c r="I20" i="5"/>
  <c r="D6" i="10" s="1"/>
  <c r="K20" i="5" l="1"/>
  <c r="F6" i="10" s="1"/>
  <c r="G6" i="10" s="1"/>
  <c r="D11" i="11"/>
  <c r="E16" i="11"/>
  <c r="E7" i="11"/>
  <c r="E14" i="11"/>
  <c r="G13" i="11"/>
  <c r="G16" i="11"/>
  <c r="G6" i="11"/>
  <c r="D12" i="11"/>
  <c r="D9" i="11"/>
  <c r="E9" i="11"/>
  <c r="E6" i="11"/>
  <c r="E13" i="11"/>
  <c r="E5" i="11"/>
  <c r="G5" i="11"/>
  <c r="G11" i="11"/>
  <c r="H1364" i="11"/>
  <c r="E17" i="11" s="1"/>
  <c r="D13" i="11"/>
  <c r="D15" i="11"/>
  <c r="D10" i="11"/>
  <c r="D8" i="11"/>
  <c r="D7" i="11"/>
  <c r="E10" i="11"/>
  <c r="G15" i="11"/>
  <c r="G1364" i="11"/>
  <c r="D17" i="11" s="1"/>
  <c r="D5" i="11"/>
  <c r="G14" i="11"/>
  <c r="J1364" i="11"/>
  <c r="G17" i="11" s="1"/>
  <c r="D14" i="11"/>
  <c r="D16" i="11"/>
  <c r="D6" i="11"/>
  <c r="E15" i="11"/>
  <c r="E11" i="11"/>
  <c r="E8" i="11"/>
  <c r="E12" i="11"/>
  <c r="G12" i="11"/>
  <c r="G9" i="11"/>
  <c r="G10" i="11"/>
  <c r="G8" i="11"/>
  <c r="G7" i="11"/>
  <c r="D4" i="11"/>
  <c r="E4" i="11"/>
  <c r="G4" i="11"/>
  <c r="E3" i="10"/>
  <c r="H20" i="5"/>
  <c r="C6" i="10" s="1"/>
  <c r="E10" i="10" l="1"/>
  <c r="F3" i="10" l="1"/>
  <c r="C3" i="10"/>
  <c r="C10" i="10" s="1"/>
  <c r="D3" i="10"/>
  <c r="D10" i="10" s="1"/>
  <c r="F10" i="10" l="1"/>
  <c r="G10" i="10" s="1"/>
  <c r="G3" i="10"/>
</calcChain>
</file>

<file path=xl/sharedStrings.xml><?xml version="1.0" encoding="utf-8"?>
<sst xmlns="http://schemas.openxmlformats.org/spreadsheetml/2006/main" count="6503" uniqueCount="2132">
  <si>
    <t>Lp</t>
  </si>
  <si>
    <t>Miejscowość</t>
  </si>
  <si>
    <t>Liczba mieszkańców</t>
  </si>
  <si>
    <t>Powierzchnia</t>
  </si>
  <si>
    <t>Technologia wykonania</t>
  </si>
  <si>
    <t>Ogrzewanie</t>
  </si>
  <si>
    <t>Ciepła woda</t>
  </si>
  <si>
    <t>OZE</t>
  </si>
  <si>
    <t>Chęć podjęcia działań</t>
  </si>
  <si>
    <t>Indywidualne</t>
  </si>
  <si>
    <t>Centralne</t>
  </si>
  <si>
    <t>LPG</t>
  </si>
  <si>
    <t>Kotłownia</t>
  </si>
  <si>
    <t>Z centralnym</t>
  </si>
  <si>
    <t>Nie</t>
  </si>
  <si>
    <t>Piec kaflowy</t>
  </si>
  <si>
    <t>Kolektory słoneczne</t>
  </si>
  <si>
    <t>Zużyte paliwa</t>
  </si>
  <si>
    <t>Częściowa</t>
  </si>
  <si>
    <t>Brak</t>
  </si>
  <si>
    <t>Pełna</t>
  </si>
  <si>
    <t>Termomo-dernizacje</t>
  </si>
  <si>
    <t>-</t>
  </si>
  <si>
    <t>Motocykl</t>
  </si>
  <si>
    <t>Ciężarowy ciężki</t>
  </si>
  <si>
    <t>Ciężarowy lekki</t>
  </si>
  <si>
    <t>Osobowy</t>
  </si>
  <si>
    <t>Benzo(a)piren</t>
  </si>
  <si>
    <t>GJ/kg</t>
  </si>
  <si>
    <t>Benzyny silnikowe</t>
  </si>
  <si>
    <t>Olej napędowy</t>
  </si>
  <si>
    <t>Gaz ciekły</t>
  </si>
  <si>
    <r>
      <t>MgCO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/GJ</t>
    </r>
  </si>
  <si>
    <t>Benzyna</t>
  </si>
  <si>
    <t>olej napędowy</t>
  </si>
  <si>
    <t>benzyna</t>
  </si>
  <si>
    <t>Rodzaj paliwa</t>
  </si>
  <si>
    <t>Typ pojazdu</t>
  </si>
  <si>
    <t>Zanieczyszczenie</t>
  </si>
  <si>
    <t>Przelicznik 1l=ile kg</t>
  </si>
  <si>
    <t>Tabela dla innych substancji (g/kg paliwa)</t>
  </si>
  <si>
    <t>Tab. Ruch lokalny</t>
  </si>
  <si>
    <t>Rok</t>
  </si>
  <si>
    <t>Rodzaj pojazdu</t>
  </si>
  <si>
    <t>Typ paliwa</t>
  </si>
  <si>
    <t>Spalanie [l/km]</t>
  </si>
  <si>
    <t xml:space="preserve">Emisja zanieczyszczeń </t>
  </si>
  <si>
    <t>Ilość pojazdów</t>
  </si>
  <si>
    <t>PM 10 [Mg]</t>
  </si>
  <si>
    <t>Motorowery</t>
  </si>
  <si>
    <t>diesel</t>
  </si>
  <si>
    <t>Motocykle</t>
  </si>
  <si>
    <t>Osobowe</t>
  </si>
  <si>
    <t>Ciężarowe lekkie</t>
  </si>
  <si>
    <t>Samochody specjalne</t>
  </si>
  <si>
    <t>Łącznie</t>
  </si>
  <si>
    <t>Autobusy</t>
  </si>
  <si>
    <t>Ciężarowe ciężki</t>
  </si>
  <si>
    <t>Ciągniki</t>
  </si>
  <si>
    <t>Inne- czterokołowe</t>
  </si>
  <si>
    <t xml:space="preserve">Ruch </t>
  </si>
  <si>
    <t>Pył PM 10</t>
  </si>
  <si>
    <t>kotły &lt;50 kW</t>
  </si>
  <si>
    <t>Źródło</t>
  </si>
  <si>
    <t>Energia [GJ]</t>
  </si>
  <si>
    <r>
      <t>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[Mg/GJ]</t>
    </r>
  </si>
  <si>
    <t>Wskaźniki emisji</t>
  </si>
  <si>
    <t>Węgiel [Mg]</t>
  </si>
  <si>
    <t>miano</t>
  </si>
  <si>
    <t>Paliwo stałe</t>
  </si>
  <si>
    <t>Gaz ziemny</t>
  </si>
  <si>
    <t>Olej opałowy</t>
  </si>
  <si>
    <t>Biomasa drewno</t>
  </si>
  <si>
    <t>Gaz LPG [Mg]</t>
  </si>
  <si>
    <t>(z wyłączeniem biomasy)</t>
  </si>
  <si>
    <t>Olej Opałowy [Mg]</t>
  </si>
  <si>
    <t>mg/GJ</t>
  </si>
  <si>
    <t>Drewno [Mg]</t>
  </si>
  <si>
    <t>Energiia Elektryczna [MWh]</t>
  </si>
  <si>
    <t>kotły &gt;50 kW i &lt;1 MW</t>
  </si>
  <si>
    <r>
      <t>Gaz sieciowy 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</si>
  <si>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t>Wskaźniki do transportu!!</t>
  </si>
  <si>
    <t>Wskaźniki do pozostałych!!</t>
  </si>
  <si>
    <t>Nośnik</t>
  </si>
  <si>
    <t>Przelicznik [ l-&gt; kg]</t>
  </si>
  <si>
    <t>Gaz LPG- butla</t>
  </si>
  <si>
    <t>Pył PM 10,</t>
  </si>
  <si>
    <t>g/GJ</t>
  </si>
  <si>
    <t>Emisja</t>
  </si>
  <si>
    <t>B(a)P [kg]</t>
  </si>
  <si>
    <t>Energia finalna [GJ]</t>
  </si>
  <si>
    <t>Suma</t>
  </si>
  <si>
    <t>Nazwa</t>
  </si>
  <si>
    <t>Adres</t>
  </si>
  <si>
    <t>Liczba użytkowników</t>
  </si>
  <si>
    <t>Źródło ciepła</t>
  </si>
  <si>
    <t>Zużycie energii elektrycznej</t>
  </si>
  <si>
    <t>Zużycie paliw</t>
  </si>
  <si>
    <t>Obiekty gminne</t>
  </si>
  <si>
    <t>Powierz-chnia</t>
  </si>
  <si>
    <t>Wykorzysta-nie ciepła</t>
  </si>
  <si>
    <t>Moc urządzeń [kW]</t>
  </si>
  <si>
    <r>
      <t>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[Mg]</t>
    </r>
  </si>
  <si>
    <t>Powierzchnia obiektów usługowych i przemysłowych [m2]</t>
  </si>
  <si>
    <t>Średni wskaźnik zużycia energii finalnej [kWh/m2a]</t>
  </si>
  <si>
    <t>Całkowite zużycie energii finalnej [kWh/a]</t>
  </si>
  <si>
    <t>Drewno</t>
  </si>
  <si>
    <t>Energia elektryczna</t>
  </si>
  <si>
    <t>Kotłownie węglowe</t>
  </si>
  <si>
    <t>Udział [%]</t>
  </si>
  <si>
    <t>Rodzaj</t>
  </si>
  <si>
    <t>Cała gmina</t>
  </si>
  <si>
    <t>Energia elektryczna [MWh]</t>
  </si>
  <si>
    <t>Oświetlenie łącznie</t>
  </si>
  <si>
    <t>Sektor</t>
  </si>
  <si>
    <t>Pojazdy na majątku gminy</t>
  </si>
  <si>
    <t>Ilość paliwa [l]</t>
  </si>
  <si>
    <t>Mieszkalny</t>
  </si>
  <si>
    <t>Usługi i przemysł</t>
  </si>
  <si>
    <t>Oświetlenie uliczne</t>
  </si>
  <si>
    <t>Energia elektryczna [kWh]</t>
  </si>
  <si>
    <t>LPG [kg]</t>
  </si>
  <si>
    <t>Olej opałowy [l]</t>
  </si>
  <si>
    <t>Murowany</t>
  </si>
  <si>
    <t>NIE</t>
  </si>
  <si>
    <t>TAK</t>
  </si>
  <si>
    <t>Drewniany</t>
  </si>
  <si>
    <t>Pompa ciepła</t>
  </si>
  <si>
    <t>Działka</t>
  </si>
  <si>
    <t>Obręb</t>
  </si>
  <si>
    <t>2</t>
  </si>
  <si>
    <t>80/1</t>
  </si>
  <si>
    <t>280/1</t>
  </si>
  <si>
    <t>4</t>
  </si>
  <si>
    <t>6</t>
  </si>
  <si>
    <t>282</t>
  </si>
  <si>
    <t>283</t>
  </si>
  <si>
    <t>7</t>
  </si>
  <si>
    <t>84</t>
  </si>
  <si>
    <t>8</t>
  </si>
  <si>
    <t>284</t>
  </si>
  <si>
    <t>9</t>
  </si>
  <si>
    <t>285</t>
  </si>
  <si>
    <t>11</t>
  </si>
  <si>
    <t>12</t>
  </si>
  <si>
    <t>103</t>
  </si>
  <si>
    <t>14</t>
  </si>
  <si>
    <t>289</t>
  </si>
  <si>
    <t>90</t>
  </si>
  <si>
    <t>15</t>
  </si>
  <si>
    <t>308</t>
  </si>
  <si>
    <t>16</t>
  </si>
  <si>
    <t>119/1</t>
  </si>
  <si>
    <t>119/2</t>
  </si>
  <si>
    <t>18</t>
  </si>
  <si>
    <t>117</t>
  </si>
  <si>
    <t>19</t>
  </si>
  <si>
    <t>114</t>
  </si>
  <si>
    <t>113</t>
  </si>
  <si>
    <t>22</t>
  </si>
  <si>
    <t>110</t>
  </si>
  <si>
    <t>23</t>
  </si>
  <si>
    <t>109</t>
  </si>
  <si>
    <t>211</t>
  </si>
  <si>
    <t>29</t>
  </si>
  <si>
    <t>31</t>
  </si>
  <si>
    <t>312</t>
  </si>
  <si>
    <t>33</t>
  </si>
  <si>
    <t>34</t>
  </si>
  <si>
    <t>36</t>
  </si>
  <si>
    <t>318</t>
  </si>
  <si>
    <t>320</t>
  </si>
  <si>
    <t>39</t>
  </si>
  <si>
    <t>40</t>
  </si>
  <si>
    <t>321</t>
  </si>
  <si>
    <t>42</t>
  </si>
  <si>
    <t>322</t>
  </si>
  <si>
    <t>43</t>
  </si>
  <si>
    <t>323</t>
  </si>
  <si>
    <t>225</t>
  </si>
  <si>
    <t>326</t>
  </si>
  <si>
    <t>49</t>
  </si>
  <si>
    <t>334</t>
  </si>
  <si>
    <t>522</t>
  </si>
  <si>
    <t>470</t>
  </si>
  <si>
    <t>468</t>
  </si>
  <si>
    <t>3</t>
  </si>
  <si>
    <t>341</t>
  </si>
  <si>
    <t>5</t>
  </si>
  <si>
    <t>348/1</t>
  </si>
  <si>
    <t>352</t>
  </si>
  <si>
    <t>177</t>
  </si>
  <si>
    <t>179/3</t>
  </si>
  <si>
    <t>187</t>
  </si>
  <si>
    <t>181</t>
  </si>
  <si>
    <t>183</t>
  </si>
  <si>
    <t>196</t>
  </si>
  <si>
    <t>26</t>
  </si>
  <si>
    <t>197</t>
  </si>
  <si>
    <t>201</t>
  </si>
  <si>
    <t>202</t>
  </si>
  <si>
    <t>205/2</t>
  </si>
  <si>
    <t>206</t>
  </si>
  <si>
    <t>207</t>
  </si>
  <si>
    <t>189</t>
  </si>
  <si>
    <t>190</t>
  </si>
  <si>
    <t>192</t>
  </si>
  <si>
    <t>37</t>
  </si>
  <si>
    <t>437</t>
  </si>
  <si>
    <t>38</t>
  </si>
  <si>
    <t>213</t>
  </si>
  <si>
    <t>216</t>
  </si>
  <si>
    <t>439</t>
  </si>
  <si>
    <t>217</t>
  </si>
  <si>
    <t>526</t>
  </si>
  <si>
    <t>508</t>
  </si>
  <si>
    <t>50</t>
  </si>
  <si>
    <t>330</t>
  </si>
  <si>
    <t>54</t>
  </si>
  <si>
    <t>56</t>
  </si>
  <si>
    <t>504</t>
  </si>
  <si>
    <t>57</t>
  </si>
  <si>
    <t>440</t>
  </si>
  <si>
    <t>456</t>
  </si>
  <si>
    <t>454</t>
  </si>
  <si>
    <t>62</t>
  </si>
  <si>
    <t>397</t>
  </si>
  <si>
    <t>63</t>
  </si>
  <si>
    <t>399</t>
  </si>
  <si>
    <t>64</t>
  </si>
  <si>
    <t>400</t>
  </si>
  <si>
    <t>401</t>
  </si>
  <si>
    <t>403</t>
  </si>
  <si>
    <t>404</t>
  </si>
  <si>
    <t>442</t>
  </si>
  <si>
    <t>411</t>
  </si>
  <si>
    <t>70</t>
  </si>
  <si>
    <t>413</t>
  </si>
  <si>
    <t>414</t>
  </si>
  <si>
    <t>73</t>
  </si>
  <si>
    <t>420</t>
  </si>
  <si>
    <t>75</t>
  </si>
  <si>
    <t>483</t>
  </si>
  <si>
    <t>1</t>
  </si>
  <si>
    <t>150</t>
  </si>
  <si>
    <t>0006</t>
  </si>
  <si>
    <t>152</t>
  </si>
  <si>
    <t>153</t>
  </si>
  <si>
    <t>154</t>
  </si>
  <si>
    <t>156</t>
  </si>
  <si>
    <t>157</t>
  </si>
  <si>
    <t>158</t>
  </si>
  <si>
    <t>159</t>
  </si>
  <si>
    <t>10</t>
  </si>
  <si>
    <t>160</t>
  </si>
  <si>
    <t>191</t>
  </si>
  <si>
    <t>13</t>
  </si>
  <si>
    <t>193</t>
  </si>
  <si>
    <t>195/1</t>
  </si>
  <si>
    <t>223</t>
  </si>
  <si>
    <t>171</t>
  </si>
  <si>
    <t>172</t>
  </si>
  <si>
    <t>20</t>
  </si>
  <si>
    <t>254</t>
  </si>
  <si>
    <t>21</t>
  </si>
  <si>
    <t>179</t>
  </si>
  <si>
    <t>180</t>
  </si>
  <si>
    <t>24</t>
  </si>
  <si>
    <t>203</t>
  </si>
  <si>
    <t>325</t>
  </si>
  <si>
    <t>0002</t>
  </si>
  <si>
    <t>327</t>
  </si>
  <si>
    <t>328/1</t>
  </si>
  <si>
    <t>333</t>
  </si>
  <si>
    <t>338</t>
  </si>
  <si>
    <t>339</t>
  </si>
  <si>
    <t>435</t>
  </si>
  <si>
    <t>17</t>
  </si>
  <si>
    <t>239</t>
  </si>
  <si>
    <t>238</t>
  </si>
  <si>
    <t>234</t>
  </si>
  <si>
    <t>233</t>
  </si>
  <si>
    <t>232</t>
  </si>
  <si>
    <t>227/2</t>
  </si>
  <si>
    <t>298</t>
  </si>
  <si>
    <t>294</t>
  </si>
  <si>
    <t>287</t>
  </si>
  <si>
    <t>98</t>
  </si>
  <si>
    <t>264</t>
  </si>
  <si>
    <t>0007</t>
  </si>
  <si>
    <t>246</t>
  </si>
  <si>
    <t>174/1</t>
  </si>
  <si>
    <t>170</t>
  </si>
  <si>
    <t>163</t>
  </si>
  <si>
    <t>162</t>
  </si>
  <si>
    <t>149</t>
  </si>
  <si>
    <t>147</t>
  </si>
  <si>
    <t>209/2</t>
  </si>
  <si>
    <t>205</t>
  </si>
  <si>
    <t>204/2</t>
  </si>
  <si>
    <t>143</t>
  </si>
  <si>
    <t>25</t>
  </si>
  <si>
    <t>142</t>
  </si>
  <si>
    <t>208</t>
  </si>
  <si>
    <t>0012</t>
  </si>
  <si>
    <t>204</t>
  </si>
  <si>
    <t>268</t>
  </si>
  <si>
    <t>243/1</t>
  </si>
  <si>
    <t>246/1</t>
  </si>
  <si>
    <t>251</t>
  </si>
  <si>
    <t>260/2</t>
  </si>
  <si>
    <t>262</t>
  </si>
  <si>
    <t>265</t>
  </si>
  <si>
    <t>423</t>
  </si>
  <si>
    <t>65</t>
  </si>
  <si>
    <t>465</t>
  </si>
  <si>
    <t>464</t>
  </si>
  <si>
    <t>406</t>
  </si>
  <si>
    <t>467</t>
  </si>
  <si>
    <t>288</t>
  </si>
  <si>
    <t>27</t>
  </si>
  <si>
    <t>316</t>
  </si>
  <si>
    <t>369</t>
  </si>
  <si>
    <t>375</t>
  </si>
  <si>
    <t>390</t>
  </si>
  <si>
    <t>579/1</t>
  </si>
  <si>
    <t>577</t>
  </si>
  <si>
    <t>571/1</t>
  </si>
  <si>
    <t>566</t>
  </si>
  <si>
    <t>41</t>
  </si>
  <si>
    <t>568</t>
  </si>
  <si>
    <t>558</t>
  </si>
  <si>
    <t>537</t>
  </si>
  <si>
    <t>530</t>
  </si>
  <si>
    <t>51</t>
  </si>
  <si>
    <t>446</t>
  </si>
  <si>
    <t>52</t>
  </si>
  <si>
    <t>445</t>
  </si>
  <si>
    <t>441</t>
  </si>
  <si>
    <t>438</t>
  </si>
  <si>
    <t>59</t>
  </si>
  <si>
    <t>434</t>
  </si>
  <si>
    <t>61</t>
  </si>
  <si>
    <t>433/3</t>
  </si>
  <si>
    <t>432</t>
  </si>
  <si>
    <t>476</t>
  </si>
  <si>
    <t>430</t>
  </si>
  <si>
    <t>605</t>
  </si>
  <si>
    <t>786</t>
  </si>
  <si>
    <t>0009</t>
  </si>
  <si>
    <t>57/2</t>
  </si>
  <si>
    <t>52/1</t>
  </si>
  <si>
    <t>50/1</t>
  </si>
  <si>
    <t>47/3</t>
  </si>
  <si>
    <t>46/1</t>
  </si>
  <si>
    <t>19/2</t>
  </si>
  <si>
    <t>30</t>
  </si>
  <si>
    <t>2/1</t>
  </si>
  <si>
    <t>4/1</t>
  </si>
  <si>
    <t>47</t>
  </si>
  <si>
    <t>6/1</t>
  </si>
  <si>
    <t>7/1</t>
  </si>
  <si>
    <t>0004</t>
  </si>
  <si>
    <t>97/1</t>
  </si>
  <si>
    <t>95</t>
  </si>
  <si>
    <t>91/1</t>
  </si>
  <si>
    <t>90/1</t>
  </si>
  <si>
    <t>81</t>
  </si>
  <si>
    <t>79/1</t>
  </si>
  <si>
    <t>71</t>
  </si>
  <si>
    <t>470/1</t>
  </si>
  <si>
    <t>509</t>
  </si>
  <si>
    <t>58</t>
  </si>
  <si>
    <t>28</t>
  </si>
  <si>
    <t>453</t>
  </si>
  <si>
    <t>452</t>
  </si>
  <si>
    <t>549</t>
  </si>
  <si>
    <t>32</t>
  </si>
  <si>
    <t>450</t>
  </si>
  <si>
    <t>35</t>
  </si>
  <si>
    <t>510</t>
  </si>
  <si>
    <t>398</t>
  </si>
  <si>
    <t>354</t>
  </si>
  <si>
    <t>44</t>
  </si>
  <si>
    <t>355</t>
  </si>
  <si>
    <t>46</t>
  </si>
  <si>
    <t>360</t>
  </si>
  <si>
    <t>363</t>
  </si>
  <si>
    <t>48</t>
  </si>
  <si>
    <t>371</t>
  </si>
  <si>
    <t>383</t>
  </si>
  <si>
    <t>53</t>
  </si>
  <si>
    <t>415/1</t>
  </si>
  <si>
    <t>422</t>
  </si>
  <si>
    <t>60</t>
  </si>
  <si>
    <t>256</t>
  </si>
  <si>
    <t>253</t>
  </si>
  <si>
    <t>259</t>
  </si>
  <si>
    <t>261</t>
  </si>
  <si>
    <t>297</t>
  </si>
  <si>
    <t>66</t>
  </si>
  <si>
    <t>67</t>
  </si>
  <si>
    <t>295</t>
  </si>
  <si>
    <t>293</t>
  </si>
  <si>
    <t>72</t>
  </si>
  <si>
    <t>302</t>
  </si>
  <si>
    <t>74</t>
  </si>
  <si>
    <t>304</t>
  </si>
  <si>
    <t>76</t>
  </si>
  <si>
    <t>77</t>
  </si>
  <si>
    <t>168</t>
  </si>
  <si>
    <t>79</t>
  </si>
  <si>
    <t>80</t>
  </si>
  <si>
    <t>82</t>
  </si>
  <si>
    <t>0003</t>
  </si>
  <si>
    <t>269</t>
  </si>
  <si>
    <t>564</t>
  </si>
  <si>
    <t>31/1</t>
  </si>
  <si>
    <t>51/1</t>
  </si>
  <si>
    <t>41/3</t>
  </si>
  <si>
    <t>52/2</t>
  </si>
  <si>
    <t>68</t>
  </si>
  <si>
    <t>45</t>
  </si>
  <si>
    <t>73/2</t>
  </si>
  <si>
    <t>74/2</t>
  </si>
  <si>
    <t>774</t>
  </si>
  <si>
    <t>711</t>
  </si>
  <si>
    <t>762</t>
  </si>
  <si>
    <t>761</t>
  </si>
  <si>
    <t>703</t>
  </si>
  <si>
    <t>700</t>
  </si>
  <si>
    <t>744</t>
  </si>
  <si>
    <t>735</t>
  </si>
  <si>
    <t>716</t>
  </si>
  <si>
    <t>85/2</t>
  </si>
  <si>
    <t>54/2</t>
  </si>
  <si>
    <t>54/5</t>
  </si>
  <si>
    <t>56/2</t>
  </si>
  <si>
    <t>83</t>
  </si>
  <si>
    <t>85</t>
  </si>
  <si>
    <t>89</t>
  </si>
  <si>
    <t>59/2</t>
  </si>
  <si>
    <t>63/2</t>
  </si>
  <si>
    <t>106</t>
  </si>
  <si>
    <t>674</t>
  </si>
  <si>
    <t>673</t>
  </si>
  <si>
    <t>665</t>
  </si>
  <si>
    <t>669</t>
  </si>
  <si>
    <t>112</t>
  </si>
  <si>
    <t>118</t>
  </si>
  <si>
    <t>120</t>
  </si>
  <si>
    <t>121</t>
  </si>
  <si>
    <t>122</t>
  </si>
  <si>
    <t>125</t>
  </si>
  <si>
    <t>656</t>
  </si>
  <si>
    <t>637</t>
  </si>
  <si>
    <t>140</t>
  </si>
  <si>
    <t>629/1</t>
  </si>
  <si>
    <t>628</t>
  </si>
  <si>
    <t>625</t>
  </si>
  <si>
    <t>144</t>
  </si>
  <si>
    <t>621/1</t>
  </si>
  <si>
    <t>619</t>
  </si>
  <si>
    <t>148</t>
  </si>
  <si>
    <t>397/1</t>
  </si>
  <si>
    <t>402</t>
  </si>
  <si>
    <t>533</t>
  </si>
  <si>
    <t>364</t>
  </si>
  <si>
    <t>0014</t>
  </si>
  <si>
    <t>357</t>
  </si>
  <si>
    <t>347/1</t>
  </si>
  <si>
    <t>433</t>
  </si>
  <si>
    <t>366</t>
  </si>
  <si>
    <t>370</t>
  </si>
  <si>
    <t>917</t>
  </si>
  <si>
    <t>373</t>
  </si>
  <si>
    <t>376</t>
  </si>
  <si>
    <t>377</t>
  </si>
  <si>
    <t>378</t>
  </si>
  <si>
    <t>385</t>
  </si>
  <si>
    <t>384</t>
  </si>
  <si>
    <t>763</t>
  </si>
  <si>
    <t>387</t>
  </si>
  <si>
    <t>388</t>
  </si>
  <si>
    <t>391</t>
  </si>
  <si>
    <t>392</t>
  </si>
  <si>
    <t>746</t>
  </si>
  <si>
    <t>742</t>
  </si>
  <si>
    <t>396</t>
  </si>
  <si>
    <t>237</t>
  </si>
  <si>
    <t>248</t>
  </si>
  <si>
    <t>257</t>
  </si>
  <si>
    <t>270</t>
  </si>
  <si>
    <t>295/1</t>
  </si>
  <si>
    <t>21/2</t>
  </si>
  <si>
    <t>87/2</t>
  </si>
  <si>
    <t>107</t>
  </si>
  <si>
    <t>93</t>
  </si>
  <si>
    <t>137</t>
  </si>
  <si>
    <t>138</t>
  </si>
  <si>
    <t>139</t>
  </si>
  <si>
    <t>86</t>
  </si>
  <si>
    <t>87</t>
  </si>
  <si>
    <t>173</t>
  </si>
  <si>
    <t>185</t>
  </si>
  <si>
    <t>199</t>
  </si>
  <si>
    <t>210</t>
  </si>
  <si>
    <t>97</t>
  </si>
  <si>
    <t>209</t>
  </si>
  <si>
    <t>214</t>
  </si>
  <si>
    <t>102</t>
  </si>
  <si>
    <t>235</t>
  </si>
  <si>
    <t>105</t>
  </si>
  <si>
    <t>736</t>
  </si>
  <si>
    <t>770</t>
  </si>
  <si>
    <t>115</t>
  </si>
  <si>
    <t>116</t>
  </si>
  <si>
    <t>119</t>
  </si>
  <si>
    <t>775</t>
  </si>
  <si>
    <t>787</t>
  </si>
  <si>
    <t>788</t>
  </si>
  <si>
    <t>844</t>
  </si>
  <si>
    <t>789</t>
  </si>
  <si>
    <t>128</t>
  </si>
  <si>
    <t>790</t>
  </si>
  <si>
    <t>129</t>
  </si>
  <si>
    <t>791</t>
  </si>
  <si>
    <t>796</t>
  </si>
  <si>
    <t>639</t>
  </si>
  <si>
    <t>650</t>
  </si>
  <si>
    <t>651</t>
  </si>
  <si>
    <t>797</t>
  </si>
  <si>
    <t>813</t>
  </si>
  <si>
    <t>815</t>
  </si>
  <si>
    <t>935</t>
  </si>
  <si>
    <t>161</t>
  </si>
  <si>
    <t>615</t>
  </si>
  <si>
    <t>614</t>
  </si>
  <si>
    <t>584</t>
  </si>
  <si>
    <t>164</t>
  </si>
  <si>
    <t>820</t>
  </si>
  <si>
    <t>818</t>
  </si>
  <si>
    <t>817</t>
  </si>
  <si>
    <t>811</t>
  </si>
  <si>
    <t>823</t>
  </si>
  <si>
    <t>826</t>
  </si>
  <si>
    <t>174</t>
  </si>
  <si>
    <t>834</t>
  </si>
  <si>
    <t>835</t>
  </si>
  <si>
    <t>841</t>
  </si>
  <si>
    <t>843</t>
  </si>
  <si>
    <t>429</t>
  </si>
  <si>
    <t>240</t>
  </si>
  <si>
    <t>88</t>
  </si>
  <si>
    <t>188</t>
  </si>
  <si>
    <t>244/2</t>
  </si>
  <si>
    <t>281</t>
  </si>
  <si>
    <t>280</t>
  </si>
  <si>
    <t>114/1</t>
  </si>
  <si>
    <t>111</t>
  </si>
  <si>
    <t>0013</t>
  </si>
  <si>
    <t>124</t>
  </si>
  <si>
    <t>64/1</t>
  </si>
  <si>
    <t>55</t>
  </si>
  <si>
    <t>35/2</t>
  </si>
  <si>
    <t>463</t>
  </si>
  <si>
    <t>0005</t>
  </si>
  <si>
    <t>356</t>
  </si>
  <si>
    <t>272</t>
  </si>
  <si>
    <t>342</t>
  </si>
  <si>
    <t>345</t>
  </si>
  <si>
    <t>278</t>
  </si>
  <si>
    <t>349</t>
  </si>
  <si>
    <t>307</t>
  </si>
  <si>
    <t>372</t>
  </si>
  <si>
    <t>567</t>
  </si>
  <si>
    <t>394</t>
  </si>
  <si>
    <t>444</t>
  </si>
  <si>
    <t>445/1</t>
  </si>
  <si>
    <t>446/1</t>
  </si>
  <si>
    <t>319</t>
  </si>
  <si>
    <t>245/6</t>
  </si>
  <si>
    <t>212</t>
  </si>
  <si>
    <t>155</t>
  </si>
  <si>
    <t>30/1</t>
  </si>
  <si>
    <t>3/2</t>
  </si>
  <si>
    <t>698</t>
  </si>
  <si>
    <t>518</t>
  </si>
  <si>
    <t>478</t>
  </si>
  <si>
    <t>519</t>
  </si>
  <si>
    <t>529</t>
  </si>
  <si>
    <t>535</t>
  </si>
  <si>
    <t>485</t>
  </si>
  <si>
    <t>389</t>
  </si>
  <si>
    <t>277</t>
  </si>
  <si>
    <t>273</t>
  </si>
  <si>
    <t>680</t>
  </si>
  <si>
    <t>678/2</t>
  </si>
  <si>
    <t>621</t>
  </si>
  <si>
    <t>19/1</t>
  </si>
  <si>
    <t>617/1</t>
  </si>
  <si>
    <t>250</t>
  </si>
  <si>
    <t>340</t>
  </si>
  <si>
    <t>335</t>
  </si>
  <si>
    <t>332</t>
  </si>
  <si>
    <t>324</t>
  </si>
  <si>
    <t>186</t>
  </si>
  <si>
    <t>275</t>
  </si>
  <si>
    <t>255</t>
  </si>
  <si>
    <t>219</t>
  </si>
  <si>
    <t>244</t>
  </si>
  <si>
    <t>0010</t>
  </si>
  <si>
    <t>245</t>
  </si>
  <si>
    <t>108</t>
  </si>
  <si>
    <t>104</t>
  </si>
  <si>
    <t>100</t>
  </si>
  <si>
    <t>231</t>
  </si>
  <si>
    <t>96</t>
  </si>
  <si>
    <t>226</t>
  </si>
  <si>
    <t>92</t>
  </si>
  <si>
    <t>91</t>
  </si>
  <si>
    <t>215</t>
  </si>
  <si>
    <t>77/1</t>
  </si>
  <si>
    <t>184</t>
  </si>
  <si>
    <t>176</t>
  </si>
  <si>
    <t>169</t>
  </si>
  <si>
    <t>167</t>
  </si>
  <si>
    <t>165</t>
  </si>
  <si>
    <t>159/2</t>
  </si>
  <si>
    <t>151</t>
  </si>
  <si>
    <t>69</t>
  </si>
  <si>
    <t>123</t>
  </si>
  <si>
    <t>78</t>
  </si>
  <si>
    <t>118/1</t>
  </si>
  <si>
    <t>2/2</t>
  </si>
  <si>
    <t>0011</t>
  </si>
  <si>
    <t>29/1</t>
  </si>
  <si>
    <t>23/2</t>
  </si>
  <si>
    <t>14/4</t>
  </si>
  <si>
    <t>40/3</t>
  </si>
  <si>
    <t>0001</t>
  </si>
  <si>
    <t>447</t>
  </si>
  <si>
    <t>489</t>
  </si>
  <si>
    <t>473</t>
  </si>
  <si>
    <t>380</t>
  </si>
  <si>
    <t>381</t>
  </si>
  <si>
    <t>443</t>
  </si>
  <si>
    <t>542</t>
  </si>
  <si>
    <t>458</t>
  </si>
  <si>
    <t>408</t>
  </si>
  <si>
    <t>386</t>
  </si>
  <si>
    <t>274</t>
  </si>
  <si>
    <t>300</t>
  </si>
  <si>
    <t>301</t>
  </si>
  <si>
    <t>303</t>
  </si>
  <si>
    <t>311</t>
  </si>
  <si>
    <t>313</t>
  </si>
  <si>
    <t>328</t>
  </si>
  <si>
    <t>336</t>
  </si>
  <si>
    <t>340/1</t>
  </si>
  <si>
    <t>344</t>
  </si>
  <si>
    <t>346</t>
  </si>
  <si>
    <t>347</t>
  </si>
  <si>
    <t>359</t>
  </si>
  <si>
    <t>360/1</t>
  </si>
  <si>
    <t>362</t>
  </si>
  <si>
    <t>365</t>
  </si>
  <si>
    <t>367</t>
  </si>
  <si>
    <t>43/1</t>
  </si>
  <si>
    <t>0008</t>
  </si>
  <si>
    <t>43/3</t>
  </si>
  <si>
    <t>113/4</t>
  </si>
  <si>
    <t>116/2</t>
  </si>
  <si>
    <t>117/2</t>
  </si>
  <si>
    <t>118/2</t>
  </si>
  <si>
    <t>127</t>
  </si>
  <si>
    <t>290</t>
  </si>
  <si>
    <t>291</t>
  </si>
  <si>
    <t>292</t>
  </si>
  <si>
    <t>299</t>
  </si>
  <si>
    <t>428</t>
  </si>
  <si>
    <t>426</t>
  </si>
  <si>
    <t>382</t>
  </si>
  <si>
    <t>424</t>
  </si>
  <si>
    <t>418</t>
  </si>
  <si>
    <t>524</t>
  </si>
  <si>
    <t>503</t>
  </si>
  <si>
    <t>187/1</t>
  </si>
  <si>
    <t>175/2</t>
  </si>
  <si>
    <t>174/2</t>
  </si>
  <si>
    <t>276</t>
  </si>
  <si>
    <t>70/2</t>
  </si>
  <si>
    <t>197/1</t>
  </si>
  <si>
    <t>459</t>
  </si>
  <si>
    <t>94</t>
  </si>
  <si>
    <t>99</t>
  </si>
  <si>
    <t>101</t>
  </si>
  <si>
    <t>126</t>
  </si>
  <si>
    <t>130</t>
  </si>
  <si>
    <t>131</t>
  </si>
  <si>
    <t>132</t>
  </si>
  <si>
    <t>133</t>
  </si>
  <si>
    <t>134</t>
  </si>
  <si>
    <t>135</t>
  </si>
  <si>
    <t>136</t>
  </si>
  <si>
    <t>141</t>
  </si>
  <si>
    <t>145</t>
  </si>
  <si>
    <t>146</t>
  </si>
  <si>
    <t>166</t>
  </si>
  <si>
    <t>175</t>
  </si>
  <si>
    <t>178</t>
  </si>
  <si>
    <t>182</t>
  </si>
  <si>
    <t>194</t>
  </si>
  <si>
    <t>195</t>
  </si>
  <si>
    <t>198</t>
  </si>
  <si>
    <t>200</t>
  </si>
  <si>
    <t>218</t>
  </si>
  <si>
    <t>220</t>
  </si>
  <si>
    <t>221</t>
  </si>
  <si>
    <t>222</t>
  </si>
  <si>
    <t>224</t>
  </si>
  <si>
    <t>227</t>
  </si>
  <si>
    <t>228</t>
  </si>
  <si>
    <t>229</t>
  </si>
  <si>
    <t>230</t>
  </si>
  <si>
    <t>236</t>
  </si>
  <si>
    <t>241</t>
  </si>
  <si>
    <t>242</t>
  </si>
  <si>
    <t>243</t>
  </si>
  <si>
    <t>247</t>
  </si>
  <si>
    <t>249</t>
  </si>
  <si>
    <t>252</t>
  </si>
  <si>
    <t>258</t>
  </si>
  <si>
    <t>260</t>
  </si>
  <si>
    <t>263</t>
  </si>
  <si>
    <t>266</t>
  </si>
  <si>
    <t>267</t>
  </si>
  <si>
    <t>271</t>
  </si>
  <si>
    <t>279</t>
  </si>
  <si>
    <t>286</t>
  </si>
  <si>
    <t>296</t>
  </si>
  <si>
    <t>305</t>
  </si>
  <si>
    <t>306</t>
  </si>
  <si>
    <t>309</t>
  </si>
  <si>
    <t>310</t>
  </si>
  <si>
    <t>314</t>
  </si>
  <si>
    <t>315</t>
  </si>
  <si>
    <t>317</t>
  </si>
  <si>
    <t>329</t>
  </si>
  <si>
    <t>331</t>
  </si>
  <si>
    <t>337</t>
  </si>
  <si>
    <t>343</t>
  </si>
  <si>
    <t>348</t>
  </si>
  <si>
    <t>350</t>
  </si>
  <si>
    <t>351</t>
  </si>
  <si>
    <t>353</t>
  </si>
  <si>
    <t>358</t>
  </si>
  <si>
    <t>361</t>
  </si>
  <si>
    <t>368</t>
  </si>
  <si>
    <t>374</t>
  </si>
  <si>
    <t>379</t>
  </si>
  <si>
    <t>393</t>
  </si>
  <si>
    <t>395</t>
  </si>
  <si>
    <t>405</t>
  </si>
  <si>
    <t>407</t>
  </si>
  <si>
    <t>409</t>
  </si>
  <si>
    <t>410</t>
  </si>
  <si>
    <t>412</t>
  </si>
  <si>
    <t>415</t>
  </si>
  <si>
    <t>416</t>
  </si>
  <si>
    <t>417</t>
  </si>
  <si>
    <t>419</t>
  </si>
  <si>
    <t>421</t>
  </si>
  <si>
    <t>425</t>
  </si>
  <si>
    <t>427</t>
  </si>
  <si>
    <t>431</t>
  </si>
  <si>
    <t>436</t>
  </si>
  <si>
    <t>448</t>
  </si>
  <si>
    <t>449</t>
  </si>
  <si>
    <t>451</t>
  </si>
  <si>
    <t>455</t>
  </si>
  <si>
    <t>457</t>
  </si>
  <si>
    <t>460</t>
  </si>
  <si>
    <t>461</t>
  </si>
  <si>
    <t>462</t>
  </si>
  <si>
    <t>466</t>
  </si>
  <si>
    <t>469</t>
  </si>
  <si>
    <t>471</t>
  </si>
  <si>
    <t>472</t>
  </si>
  <si>
    <t>474</t>
  </si>
  <si>
    <t>475</t>
  </si>
  <si>
    <t>477</t>
  </si>
  <si>
    <t>479</t>
  </si>
  <si>
    <t>480</t>
  </si>
  <si>
    <t>481</t>
  </si>
  <si>
    <t>482</t>
  </si>
  <si>
    <t>484</t>
  </si>
  <si>
    <t>486</t>
  </si>
  <si>
    <t>487</t>
  </si>
  <si>
    <t>488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</si>
  <si>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</si>
  <si>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</si>
  <si>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</si>
  <si>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</si>
  <si>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</si>
  <si>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</si>
  <si>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</si>
  <si>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</si>
  <si>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</si>
  <si>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</si>
  <si>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</si>
  <si>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</si>
  <si>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</si>
  <si>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505</t>
  </si>
  <si>
    <t>506</t>
  </si>
  <si>
    <t>507</t>
  </si>
  <si>
    <t>511</t>
  </si>
  <si>
    <t>512</t>
  </si>
  <si>
    <t>513</t>
  </si>
  <si>
    <t>514</t>
  </si>
  <si>
    <t>515</t>
  </si>
  <si>
    <t>516</t>
  </si>
  <si>
    <t>517</t>
  </si>
  <si>
    <t>520</t>
  </si>
  <si>
    <t>521</t>
  </si>
  <si>
    <t>523</t>
  </si>
  <si>
    <t>525</t>
  </si>
  <si>
    <t>527</t>
  </si>
  <si>
    <t>528</t>
  </si>
  <si>
    <t>531</t>
  </si>
  <si>
    <t>532</t>
  </si>
  <si>
    <t>534</t>
  </si>
  <si>
    <t>536</t>
  </si>
  <si>
    <t>538</t>
  </si>
  <si>
    <t>539</t>
  </si>
  <si>
    <t>540</t>
  </si>
  <si>
    <t>541</t>
  </si>
  <si>
    <t>543</t>
  </si>
  <si>
    <t>544</t>
  </si>
  <si>
    <t>545</t>
  </si>
  <si>
    <t>546</t>
  </si>
  <si>
    <t>547</t>
  </si>
  <si>
    <t>548</t>
  </si>
  <si>
    <t>550</t>
  </si>
  <si>
    <t>551</t>
  </si>
  <si>
    <t>552</t>
  </si>
  <si>
    <t>553</t>
  </si>
  <si>
    <t>554</t>
  </si>
  <si>
    <t>555</t>
  </si>
  <si>
    <t>556</t>
  </si>
  <si>
    <t>557</t>
  </si>
  <si>
    <t>559</t>
  </si>
  <si>
    <t>560</t>
  </si>
  <si>
    <t>561</t>
  </si>
  <si>
    <t>562</t>
  </si>
  <si>
    <t>563</t>
  </si>
  <si>
    <t>565</t>
  </si>
  <si>
    <t>569</t>
  </si>
  <si>
    <t>570</t>
  </si>
  <si>
    <t>571</t>
  </si>
  <si>
    <t>572</t>
  </si>
  <si>
    <t>573</t>
  </si>
  <si>
    <t>574</t>
  </si>
  <si>
    <t>575</t>
  </si>
  <si>
    <t>576</t>
  </si>
  <si>
    <t>578</t>
  </si>
  <si>
    <t>579</t>
  </si>
  <si>
    <t>580</t>
  </si>
  <si>
    <t>581</t>
  </si>
  <si>
    <t>582</t>
  </si>
  <si>
    <t>583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</si>
  <si>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</si>
  <si>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</si>
  <si>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</si>
  <si>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</si>
  <si>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</si>
  <si>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</si>
  <si>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</si>
  <si>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</si>
  <si>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</si>
  <si>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</si>
  <si>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</si>
  <si>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</si>
  <si>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</si>
  <si>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</si>
  <si>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</si>
  <si>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</si>
  <si>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</si>
  <si>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</si>
  <si>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</si>
  <si>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</si>
  <si>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606</t>
  </si>
  <si>
    <t>607</t>
  </si>
  <si>
    <t>608</t>
  </si>
  <si>
    <t>609</t>
  </si>
  <si>
    <t>610</t>
  </si>
  <si>
    <t>611</t>
  </si>
  <si>
    <t>612</t>
  </si>
  <si>
    <t>613</t>
  </si>
  <si>
    <t>616</t>
  </si>
  <si>
    <t>617</t>
  </si>
  <si>
    <t>618</t>
  </si>
  <si>
    <t>620</t>
  </si>
  <si>
    <t>622</t>
  </si>
  <si>
    <t>623</t>
  </si>
  <si>
    <t>624</t>
  </si>
  <si>
    <t>626</t>
  </si>
  <si>
    <t>627</t>
  </si>
  <si>
    <t>629</t>
  </si>
  <si>
    <t>630</t>
  </si>
  <si>
    <t>631</t>
  </si>
  <si>
    <t>632</t>
  </si>
  <si>
    <t>633</t>
  </si>
  <si>
    <t>634</t>
  </si>
  <si>
    <t>635</t>
  </si>
  <si>
    <t>636</t>
  </si>
  <si>
    <t>638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</si>
  <si>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</si>
  <si>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</si>
  <si>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</si>
  <si>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</si>
  <si>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</si>
  <si>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</si>
  <si>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</si>
  <si>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</si>
  <si>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</si>
  <si>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</si>
  <si>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652</t>
  </si>
  <si>
    <t>653</t>
  </si>
  <si>
    <t>654</t>
  </si>
  <si>
    <t>655</t>
  </si>
  <si>
    <t>657</t>
  </si>
  <si>
    <t>658</t>
  </si>
  <si>
    <t>659</t>
  </si>
  <si>
    <t>660</t>
  </si>
  <si>
    <t>661</t>
  </si>
  <si>
    <t>662</t>
  </si>
  <si>
    <t>663</t>
  </si>
  <si>
    <t>664</t>
  </si>
  <si>
    <t>666</t>
  </si>
  <si>
    <t>667</t>
  </si>
  <si>
    <t>668</t>
  </si>
  <si>
    <t>670</t>
  </si>
  <si>
    <t>671</t>
  </si>
  <si>
    <t>672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</si>
  <si>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</si>
  <si>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</si>
  <si>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</si>
  <si>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</si>
  <si>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</si>
  <si>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</si>
  <si>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</si>
  <si>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</si>
  <si>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</si>
  <si>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</si>
  <si>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</si>
  <si>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</si>
  <si>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</si>
  <si>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</si>
  <si>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</si>
  <si>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</si>
  <si>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</si>
  <si>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</si>
  <si>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</si>
  <si>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</si>
  <si>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</si>
  <si>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</si>
  <si>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699</t>
  </si>
  <si>
    <t>701</t>
  </si>
  <si>
    <t>702</t>
  </si>
  <si>
    <t>704</t>
  </si>
  <si>
    <t>705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</si>
  <si>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</si>
  <si>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</si>
  <si>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</si>
  <si>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</si>
  <si>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</si>
  <si>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</si>
  <si>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</si>
  <si>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</si>
  <si>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</si>
  <si>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</si>
  <si>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</si>
  <si>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</si>
  <si>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</si>
  <si>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</si>
  <si>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</si>
  <si>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</si>
  <si>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</si>
  <si>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</si>
  <si>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</si>
  <si>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</si>
  <si>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</si>
  <si>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</si>
  <si>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</si>
  <si>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</si>
  <si>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</si>
  <si>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</si>
  <si>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</si>
  <si>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737</t>
  </si>
  <si>
    <t>738</t>
  </si>
  <si>
    <t>739</t>
  </si>
  <si>
    <t>740</t>
  </si>
  <si>
    <t>741</t>
  </si>
  <si>
    <t>743</t>
  </si>
  <si>
    <t>745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</si>
  <si>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</si>
  <si>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</si>
  <si>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</si>
  <si>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</si>
  <si>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</si>
  <si>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</si>
  <si>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</si>
  <si>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</si>
  <si>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</si>
  <si>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</si>
  <si>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</si>
  <si>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</si>
  <si>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</si>
  <si>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</si>
  <si>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764</t>
  </si>
  <si>
    <t>765</t>
  </si>
  <si>
    <t>766</t>
  </si>
  <si>
    <t>767</t>
  </si>
  <si>
    <t>768</t>
  </si>
  <si>
    <t>769</t>
  </si>
  <si>
    <t>771</t>
  </si>
  <si>
    <t>772</t>
  </si>
  <si>
    <t>773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</si>
  <si>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</si>
  <si>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</si>
  <si>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</si>
  <si>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</si>
  <si>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</si>
  <si>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</si>
  <si>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</si>
  <si>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</si>
  <si>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</si>
  <si>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</si>
  <si>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792</t>
  </si>
  <si>
    <t>793</t>
  </si>
  <si>
    <t>794</t>
  </si>
  <si>
    <t>795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</si>
  <si>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</si>
  <si>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</si>
  <si>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</si>
  <si>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</si>
  <si>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</si>
  <si>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</si>
  <si>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</si>
  <si>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</si>
  <si>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</si>
  <si>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</si>
  <si>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</si>
  <si>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</si>
  <si>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</si>
  <si>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812</t>
  </si>
  <si>
    <t>814</t>
  </si>
  <si>
    <t>816</t>
  </si>
  <si>
    <t>819</t>
  </si>
  <si>
    <t>821</t>
  </si>
  <si>
    <t>822</t>
  </si>
  <si>
    <t>824</t>
  </si>
  <si>
    <t>825</t>
  </si>
  <si>
    <t>827</t>
  </si>
  <si>
    <t>828</t>
  </si>
  <si>
    <t>829</t>
  </si>
  <si>
    <t>830</t>
  </si>
  <si>
    <t>831</t>
  </si>
  <si>
    <t>832</t>
  </si>
  <si>
    <t>833</t>
  </si>
  <si>
    <t>836</t>
  </si>
  <si>
    <t>837</t>
  </si>
  <si>
    <t>838</t>
  </si>
  <si>
    <t>839</t>
  </si>
  <si>
    <t>840</t>
  </si>
  <si>
    <t>842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</si>
  <si>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</si>
  <si>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</si>
  <si>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</si>
  <si>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</si>
  <si>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</si>
  <si>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</si>
  <si>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</si>
  <si>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</si>
  <si>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</si>
  <si>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</si>
  <si>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</si>
  <si>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</si>
  <si>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</si>
  <si>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</si>
  <si>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</si>
  <si>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</si>
  <si>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</si>
  <si>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</si>
  <si>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</si>
  <si>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</si>
  <si>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</si>
  <si>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</si>
  <si>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</si>
  <si>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</si>
  <si>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</si>
  <si>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</si>
  <si>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</si>
  <si>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</si>
  <si>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</si>
  <si>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</si>
  <si>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</si>
  <si>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</si>
  <si>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</si>
  <si>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</si>
  <si>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</si>
  <si>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</si>
  <si>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</si>
  <si>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</si>
  <si>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</si>
  <si>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</si>
  <si>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</si>
  <si>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</si>
  <si>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</si>
  <si>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</si>
  <si>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</si>
  <si>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</si>
  <si>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</si>
  <si>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</si>
  <si>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</si>
  <si>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</si>
  <si>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</si>
  <si>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</si>
  <si>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</si>
  <si>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</si>
  <si>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</si>
  <si>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</si>
  <si>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</si>
  <si>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</si>
  <si>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</si>
  <si>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</si>
  <si>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</si>
  <si>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</si>
  <si>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</si>
  <si>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</si>
  <si>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</si>
  <si>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</si>
  <si>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</si>
  <si>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</si>
  <si>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</si>
  <si>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</si>
  <si>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</si>
  <si>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</si>
  <si>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</si>
  <si>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</si>
  <si>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</si>
  <si>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</si>
  <si>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</si>
  <si>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</si>
  <si>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</si>
  <si>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</si>
  <si>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</si>
  <si>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</si>
  <si>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</si>
  <si>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</si>
  <si>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</si>
  <si>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</si>
  <si>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</si>
  <si>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</si>
  <si>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</si>
  <si>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</si>
  <si>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</si>
  <si>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</si>
  <si>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</si>
  <si>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</si>
  <si>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</si>
  <si>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</si>
  <si>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</si>
  <si>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</si>
  <si>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</si>
  <si>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</si>
  <si>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</si>
  <si>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</si>
  <si>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</si>
  <si>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</si>
  <si>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</si>
  <si>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</si>
  <si>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</si>
  <si>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</si>
  <si>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</si>
  <si>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</si>
  <si>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</si>
  <si>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</si>
  <si>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</si>
  <si>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</si>
  <si>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</si>
  <si>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</si>
  <si>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</si>
  <si>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</si>
  <si>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</si>
  <si>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</si>
  <si>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</si>
  <si>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</si>
  <si>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</si>
  <si>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</si>
  <si>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</si>
  <si>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</si>
  <si>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</si>
  <si>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</si>
  <si>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</si>
  <si>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</si>
  <si>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</si>
  <si>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</si>
  <si>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</si>
  <si>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</si>
  <si>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</si>
  <si>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</si>
  <si>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</si>
  <si>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</si>
  <si>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</si>
  <si>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</si>
  <si>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</si>
  <si>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</si>
  <si>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</si>
  <si>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</si>
  <si>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</si>
  <si>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</si>
  <si>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</si>
  <si>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</si>
  <si>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</si>
  <si>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</si>
  <si>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</si>
  <si>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</si>
  <si>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</si>
  <si>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</si>
  <si>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</si>
  <si>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</si>
  <si>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</si>
  <si>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</si>
  <si>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</si>
  <si>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</si>
  <si>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</si>
  <si>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</si>
  <si>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</si>
  <si>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</si>
  <si>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</si>
  <si>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</si>
  <si>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</si>
  <si>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</si>
  <si>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</si>
  <si>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</si>
  <si>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</si>
  <si>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</si>
  <si>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</si>
  <si>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</si>
  <si>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</si>
  <si>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</si>
  <si>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</si>
  <si>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</si>
  <si>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</si>
  <si>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</si>
  <si>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</si>
  <si>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</si>
  <si>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</si>
  <si>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</si>
  <si>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</si>
  <si>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</si>
  <si>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</si>
  <si>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</si>
  <si>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</si>
  <si>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</si>
  <si>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</si>
  <si>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</si>
  <si>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</si>
  <si>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</si>
  <si>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</si>
  <si>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</si>
  <si>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</si>
  <si>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</si>
  <si>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</si>
  <si>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</si>
  <si>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</si>
  <si>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</si>
  <si>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</si>
  <si>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</si>
  <si>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</si>
  <si>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</si>
  <si>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</si>
  <si>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</si>
  <si>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</si>
  <si>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</si>
  <si>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</si>
  <si>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</si>
  <si>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</si>
  <si>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</si>
  <si>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</si>
  <si>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</si>
  <si>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</si>
  <si>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</si>
  <si>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</si>
  <si>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</si>
  <si>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</si>
  <si>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</si>
  <si>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</si>
  <si>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</si>
  <si>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</si>
  <si>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</si>
  <si>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</si>
  <si>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</si>
  <si>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</si>
  <si>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</si>
  <si>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</si>
  <si>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</si>
  <si>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</si>
  <si>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</si>
  <si>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</si>
  <si>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</si>
  <si>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</si>
  <si>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</si>
  <si>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</si>
  <si>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</si>
  <si>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</si>
  <si>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</si>
  <si>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</si>
  <si>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</si>
  <si>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</si>
  <si>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</si>
  <si>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</si>
  <si>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</si>
  <si>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</si>
  <si>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</si>
  <si>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</si>
  <si>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</si>
  <si>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</si>
  <si>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</si>
  <si>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</si>
  <si>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</si>
  <si>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</si>
  <si>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</si>
  <si>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</si>
  <si>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</si>
  <si>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</si>
  <si>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</si>
  <si>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</si>
  <si>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</si>
  <si>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</si>
  <si>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</si>
  <si>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</si>
  <si>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</si>
  <si>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</si>
  <si>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</si>
  <si>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</si>
  <si>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</si>
  <si>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</si>
  <si>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</si>
  <si>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</si>
  <si>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</si>
  <si>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</si>
  <si>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</si>
  <si>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</si>
  <si>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</si>
  <si>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</si>
  <si>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</si>
  <si>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</si>
  <si>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</si>
  <si>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</si>
  <si>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</si>
  <si>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</si>
  <si>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</si>
  <si>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</si>
  <si>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</si>
  <si>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</si>
  <si>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</si>
  <si>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</si>
  <si>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</si>
  <si>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</si>
  <si>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</si>
  <si>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</si>
  <si>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</si>
  <si>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</si>
  <si>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</si>
  <si>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</si>
  <si>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</si>
  <si>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</si>
  <si>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</si>
  <si>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</si>
  <si>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</si>
  <si>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</si>
  <si>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</si>
  <si>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</si>
  <si>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</si>
  <si>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</si>
  <si>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</si>
  <si>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</si>
  <si>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</si>
  <si>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</si>
  <si>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</si>
  <si>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</si>
  <si>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</si>
  <si>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</si>
  <si>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</si>
  <si>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</si>
  <si>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</si>
  <si>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</si>
  <si>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</si>
  <si>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</si>
  <si>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</si>
  <si>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</si>
  <si>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</si>
  <si>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</si>
  <si>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</si>
  <si>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</si>
  <si>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</si>
  <si>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</si>
  <si>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</si>
  <si>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</si>
  <si>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</si>
  <si>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</si>
  <si>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</si>
  <si>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</si>
  <si>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</si>
  <si>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</si>
  <si>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</si>
  <si>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</si>
  <si>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</si>
  <si>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</si>
  <si>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</si>
  <si>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</si>
  <si>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</si>
  <si>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</si>
  <si>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</si>
  <si>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</si>
  <si>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</si>
  <si>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</si>
  <si>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</si>
  <si>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</si>
  <si>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</si>
  <si>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</si>
  <si>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</si>
  <si>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</si>
  <si>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Gmina Łączna</t>
  </si>
  <si>
    <t>gaz ziemny [m3]</t>
  </si>
  <si>
    <t>Gózd</t>
  </si>
  <si>
    <t>Kominek</t>
  </si>
  <si>
    <t>Bojler elektryczny</t>
  </si>
  <si>
    <t>Inny</t>
  </si>
  <si>
    <t>Elektryczne przepływowe</t>
  </si>
  <si>
    <t>Jęgrzna</t>
  </si>
  <si>
    <t>Klonów</t>
  </si>
  <si>
    <t>Tak</t>
  </si>
  <si>
    <t>Łączna</t>
  </si>
  <si>
    <t>Gazowe</t>
  </si>
  <si>
    <t>Osełków</t>
  </si>
  <si>
    <t>inne</t>
  </si>
  <si>
    <t>Piec metalowy</t>
  </si>
  <si>
    <t>Podłazie</t>
  </si>
  <si>
    <t>Podzagnańszcze</t>
  </si>
  <si>
    <t>Występa</t>
  </si>
  <si>
    <t>Zagórze</t>
  </si>
  <si>
    <t>Zalezianka</t>
  </si>
  <si>
    <t>Zaskale</t>
  </si>
  <si>
    <t>Ogniwa fotowoltaiczne</t>
  </si>
  <si>
    <t>PM10 [Mg]</t>
  </si>
  <si>
    <t>węgiel [Mg]</t>
  </si>
  <si>
    <t>drewno [Mg]</t>
  </si>
  <si>
    <t>Czerwona Górka</t>
  </si>
  <si>
    <t>Kamionki</t>
  </si>
  <si>
    <t>Podzagańszcze</t>
  </si>
  <si>
    <t>791/1</t>
  </si>
  <si>
    <t>523/2</t>
  </si>
  <si>
    <t>523/1</t>
  </si>
  <si>
    <t>954/3</t>
  </si>
  <si>
    <t>954/8</t>
  </si>
  <si>
    <t>482/1</t>
  </si>
  <si>
    <t>418/1</t>
  </si>
  <si>
    <t>417/7</t>
  </si>
  <si>
    <t>415/6</t>
  </si>
  <si>
    <t>396/1</t>
  </si>
  <si>
    <t>393/6</t>
  </si>
  <si>
    <t>393/17</t>
  </si>
  <si>
    <t>393/12</t>
  </si>
  <si>
    <t>392/14</t>
  </si>
  <si>
    <t>392/15</t>
  </si>
  <si>
    <t>622/1</t>
  </si>
  <si>
    <t>607/1</t>
  </si>
  <si>
    <t>600/1</t>
  </si>
  <si>
    <t>595/1</t>
  </si>
  <si>
    <t>592/2</t>
  </si>
  <si>
    <t>591/1</t>
  </si>
  <si>
    <t>588/1</t>
  </si>
  <si>
    <t>583/1</t>
  </si>
  <si>
    <t>577/1</t>
  </si>
  <si>
    <t>578/1</t>
  </si>
  <si>
    <t>572/1</t>
  </si>
  <si>
    <t>567/1</t>
  </si>
  <si>
    <t>564/1</t>
  </si>
  <si>
    <t>565/1</t>
  </si>
  <si>
    <t>559/1</t>
  </si>
  <si>
    <t>35/3</t>
  </si>
  <si>
    <t>31/4</t>
  </si>
  <si>
    <t>9/2</t>
  </si>
  <si>
    <t>9/5</t>
  </si>
  <si>
    <t>8/1</t>
  </si>
  <si>
    <t>161/59</t>
  </si>
  <si>
    <t>175/6</t>
  </si>
  <si>
    <t>48/2</t>
  </si>
  <si>
    <t>4/2</t>
  </si>
  <si>
    <t>5/4</t>
  </si>
  <si>
    <t>6/2</t>
  </si>
  <si>
    <t>54/1</t>
  </si>
  <si>
    <t>164/2</t>
  </si>
  <si>
    <t>61/2</t>
  </si>
  <si>
    <t>62/6</t>
  </si>
  <si>
    <t>64/4</t>
  </si>
  <si>
    <t>64/3</t>
  </si>
  <si>
    <t>65/2</t>
  </si>
  <si>
    <t>67/2</t>
  </si>
  <si>
    <t>72/3</t>
  </si>
  <si>
    <t>74/3</t>
  </si>
  <si>
    <t>75/5</t>
  </si>
  <si>
    <t>79/2</t>
  </si>
  <si>
    <t>83/2</t>
  </si>
  <si>
    <t>86/2</t>
  </si>
  <si>
    <t>88/3</t>
  </si>
  <si>
    <t>88/4</t>
  </si>
  <si>
    <t>90/2</t>
  </si>
  <si>
    <t>95/5</t>
  </si>
  <si>
    <t>96/8</t>
  </si>
  <si>
    <t>97/5</t>
  </si>
  <si>
    <t>98/2</t>
  </si>
  <si>
    <t>97/7</t>
  </si>
  <si>
    <t>98/4</t>
  </si>
  <si>
    <t>99/4</t>
  </si>
  <si>
    <t>99/6</t>
  </si>
  <si>
    <t>100/2</t>
  </si>
  <si>
    <t>102/2</t>
  </si>
  <si>
    <t>0020</t>
  </si>
  <si>
    <t>104/8</t>
  </si>
  <si>
    <t>105/4</t>
  </si>
  <si>
    <t>106/3</t>
  </si>
  <si>
    <t>107/8</t>
  </si>
  <si>
    <t>107/6</t>
  </si>
  <si>
    <t>107/5</t>
  </si>
  <si>
    <t>109/2</t>
  </si>
  <si>
    <t>110/2</t>
  </si>
  <si>
    <t>113/3</t>
  </si>
  <si>
    <t>114/4</t>
  </si>
  <si>
    <t>115/2</t>
  </si>
  <si>
    <t>116/3</t>
  </si>
  <si>
    <t>116/4</t>
  </si>
  <si>
    <t>120/3</t>
  </si>
  <si>
    <t>120/2</t>
  </si>
  <si>
    <t>123/4</t>
  </si>
  <si>
    <t>123/3</t>
  </si>
  <si>
    <t>124/2</t>
  </si>
  <si>
    <t>125/2</t>
  </si>
  <si>
    <t>126/2</t>
  </si>
  <si>
    <t>127/4</t>
  </si>
  <si>
    <t>132/4</t>
  </si>
  <si>
    <t>132/3</t>
  </si>
  <si>
    <t>133/2</t>
  </si>
  <si>
    <t>134/2</t>
  </si>
  <si>
    <t>136/2</t>
  </si>
  <si>
    <t>137/2</t>
  </si>
  <si>
    <t>177/6</t>
  </si>
  <si>
    <t>177/3</t>
  </si>
  <si>
    <t>177/8</t>
  </si>
  <si>
    <t>178/2</t>
  </si>
  <si>
    <t>139/2</t>
  </si>
  <si>
    <t>140/2</t>
  </si>
  <si>
    <t>141/2</t>
  </si>
  <si>
    <t>144/2</t>
  </si>
  <si>
    <t>146/2</t>
  </si>
  <si>
    <t>147/2</t>
  </si>
  <si>
    <t>148/2</t>
  </si>
  <si>
    <t>149/2</t>
  </si>
  <si>
    <t>150/2</t>
  </si>
  <si>
    <t>151/3</t>
  </si>
  <si>
    <t>152/5</t>
  </si>
  <si>
    <t>155/3</t>
  </si>
  <si>
    <t>155/4</t>
  </si>
  <si>
    <t>157/2</t>
  </si>
  <si>
    <t>158/3</t>
  </si>
  <si>
    <t>160/11</t>
  </si>
  <si>
    <t>2/7</t>
  </si>
  <si>
    <t>3/7</t>
  </si>
  <si>
    <t>4/8</t>
  </si>
  <si>
    <t>5/11</t>
  </si>
  <si>
    <t>5/15</t>
  </si>
  <si>
    <t>18/3</t>
  </si>
  <si>
    <t>33/1</t>
  </si>
  <si>
    <t>33/2</t>
  </si>
  <si>
    <t>35/5</t>
  </si>
  <si>
    <t>35/6</t>
  </si>
  <si>
    <t>122/12</t>
  </si>
  <si>
    <t>122/11</t>
  </si>
  <si>
    <t>447/4</t>
  </si>
  <si>
    <t>447/3</t>
  </si>
  <si>
    <t>109/1</t>
  </si>
  <si>
    <t>109/5</t>
  </si>
  <si>
    <t>109/4</t>
  </si>
  <si>
    <t>101/5</t>
  </si>
  <si>
    <t>87/4</t>
  </si>
  <si>
    <t>83/3</t>
  </si>
  <si>
    <t>173/1</t>
  </si>
  <si>
    <t>127/2</t>
  </si>
  <si>
    <t>439/1</t>
  </si>
  <si>
    <t>51/2</t>
  </si>
  <si>
    <t>156/1</t>
  </si>
  <si>
    <t>156/2</t>
  </si>
  <si>
    <t>32/4</t>
  </si>
  <si>
    <t>31/2</t>
  </si>
  <si>
    <t>30/5</t>
  </si>
  <si>
    <t>148/1</t>
  </si>
  <si>
    <t>29/2</t>
  </si>
  <si>
    <t>28/2</t>
  </si>
  <si>
    <t>27/3</t>
  </si>
  <si>
    <t>46/3</t>
  </si>
  <si>
    <t>25/2</t>
  </si>
  <si>
    <t>56/9</t>
  </si>
  <si>
    <t>56/5</t>
  </si>
  <si>
    <t>142/3</t>
  </si>
  <si>
    <t>142/2</t>
  </si>
  <si>
    <t>137/1</t>
  </si>
  <si>
    <t>38/2</t>
  </si>
  <si>
    <t>5/13</t>
  </si>
  <si>
    <t>4/6</t>
  </si>
  <si>
    <t>4/5</t>
  </si>
  <si>
    <t>392/2</t>
  </si>
  <si>
    <t>398/1</t>
  </si>
  <si>
    <t>88/525</t>
  </si>
  <si>
    <t>226/1</t>
  </si>
  <si>
    <t>225/6</t>
  </si>
  <si>
    <t>225/11</t>
  </si>
  <si>
    <t>392/9</t>
  </si>
  <si>
    <t>227/1</t>
  </si>
  <si>
    <t>392/8</t>
  </si>
  <si>
    <t>228/13</t>
  </si>
  <si>
    <t>228/15</t>
  </si>
  <si>
    <t>228/16</t>
  </si>
  <si>
    <t>907/2</t>
  </si>
  <si>
    <t>399/1</t>
  </si>
  <si>
    <t>401/1</t>
  </si>
  <si>
    <t>246/5</t>
  </si>
  <si>
    <t>404/5</t>
  </si>
  <si>
    <t>405/4</t>
  </si>
  <si>
    <t>254/4</t>
  </si>
  <si>
    <t>411/3</t>
  </si>
  <si>
    <t>259/3</t>
  </si>
  <si>
    <t>259/2</t>
  </si>
  <si>
    <t>267/4</t>
  </si>
  <si>
    <t>413/7</t>
  </si>
  <si>
    <t>415/8</t>
  </si>
  <si>
    <t>270/3</t>
  </si>
  <si>
    <t>417/10</t>
  </si>
  <si>
    <t>421/4</t>
  </si>
  <si>
    <t>423/4</t>
  </si>
  <si>
    <t>285/2</t>
  </si>
  <si>
    <t>425/1</t>
  </si>
  <si>
    <t>426/1</t>
  </si>
  <si>
    <t>428/2</t>
  </si>
  <si>
    <t>429/1</t>
  </si>
  <si>
    <t>291/1</t>
  </si>
  <si>
    <t>434/1</t>
  </si>
  <si>
    <t>435/2</t>
  </si>
  <si>
    <t>440/4</t>
  </si>
  <si>
    <t>324/2</t>
  </si>
  <si>
    <t>324/1</t>
  </si>
  <si>
    <t>444/1</t>
  </si>
  <si>
    <t>329/3</t>
  </si>
  <si>
    <t>329/4</t>
  </si>
  <si>
    <t>455/2</t>
  </si>
  <si>
    <t>382/1</t>
  </si>
  <si>
    <t>384/1</t>
  </si>
  <si>
    <t>385/1</t>
  </si>
  <si>
    <t>386/1</t>
  </si>
  <si>
    <t>463/1</t>
  </si>
  <si>
    <t>387/1</t>
  </si>
  <si>
    <t>206/1</t>
  </si>
  <si>
    <t>160/3</t>
  </si>
  <si>
    <t>160/2</t>
  </si>
  <si>
    <t>195/3</t>
  </si>
  <si>
    <t>34/1</t>
  </si>
  <si>
    <t>11/2</t>
  </si>
  <si>
    <t>1/2</t>
  </si>
  <si>
    <t>6/3</t>
  </si>
  <si>
    <t>6/4</t>
  </si>
  <si>
    <t>239/1</t>
  </si>
  <si>
    <t>239/2</t>
  </si>
  <si>
    <t>284/1</t>
  </si>
  <si>
    <t>253/4</t>
  </si>
  <si>
    <t>508/2</t>
  </si>
  <si>
    <t>255/1</t>
  </si>
  <si>
    <t>260/1</t>
  </si>
  <si>
    <t>256/4</t>
  </si>
  <si>
    <t>258/5</t>
  </si>
  <si>
    <t>276/2</t>
  </si>
  <si>
    <t>278/2</t>
  </si>
  <si>
    <t>336/3</t>
  </si>
  <si>
    <t>336/1</t>
  </si>
  <si>
    <t>332/2</t>
  </si>
  <si>
    <t>333/3</t>
  </si>
  <si>
    <t>329/2</t>
  </si>
  <si>
    <t>323/2</t>
  </si>
  <si>
    <t>320/2</t>
  </si>
  <si>
    <t>322/1</t>
  </si>
  <si>
    <t>306/1</t>
  </si>
  <si>
    <t>211/1</t>
  </si>
  <si>
    <t>210/3</t>
  </si>
  <si>
    <t>210/4</t>
  </si>
  <si>
    <t>203/6</t>
  </si>
  <si>
    <t>203/5</t>
  </si>
  <si>
    <t>185/1</t>
  </si>
  <si>
    <t>185/2</t>
  </si>
  <si>
    <t>181/1</t>
  </si>
  <si>
    <t>176/5</t>
  </si>
  <si>
    <t>176/13</t>
  </si>
  <si>
    <t>176/12</t>
  </si>
  <si>
    <t>176/10</t>
  </si>
  <si>
    <t>172/2</t>
  </si>
  <si>
    <t>172/1</t>
  </si>
  <si>
    <t>168/2</t>
  </si>
  <si>
    <t>162/3</t>
  </si>
  <si>
    <t>162/6</t>
  </si>
  <si>
    <t>162/9</t>
  </si>
  <si>
    <t>161/7</t>
  </si>
  <si>
    <t>161/2</t>
  </si>
  <si>
    <t>161/1</t>
  </si>
  <si>
    <t>159/1</t>
  </si>
  <si>
    <t>135/5</t>
  </si>
  <si>
    <t>135/1</t>
  </si>
  <si>
    <t>135/3</t>
  </si>
  <si>
    <t>129/1</t>
  </si>
  <si>
    <t>128/1</t>
  </si>
  <si>
    <t>352/3</t>
  </si>
  <si>
    <t>97/4</t>
  </si>
  <si>
    <t>97/3</t>
  </si>
  <si>
    <t>220/5</t>
  </si>
  <si>
    <t>263/1</t>
  </si>
  <si>
    <t>270/7</t>
  </si>
  <si>
    <t>417/12</t>
  </si>
  <si>
    <t>416/5</t>
  </si>
  <si>
    <t>415/3</t>
  </si>
  <si>
    <t>415/2</t>
  </si>
  <si>
    <t>413/3</t>
  </si>
  <si>
    <t>410/5</t>
  </si>
  <si>
    <t>407/5</t>
  </si>
  <si>
    <t>406/2</t>
  </si>
  <si>
    <t>406/1</t>
  </si>
  <si>
    <t>404/2</t>
  </si>
  <si>
    <t>400/1</t>
  </si>
  <si>
    <t>399/6</t>
  </si>
  <si>
    <t>396/2</t>
  </si>
  <si>
    <t>394/5</t>
  </si>
  <si>
    <t>393/5</t>
  </si>
  <si>
    <t>392/6</t>
  </si>
  <si>
    <t>390/10</t>
  </si>
  <si>
    <t>385/5</t>
  </si>
  <si>
    <t>380/7</t>
  </si>
  <si>
    <t>381/5</t>
  </si>
  <si>
    <t>378/1</t>
  </si>
  <si>
    <t>376/4</t>
  </si>
  <si>
    <t>370/2</t>
  </si>
  <si>
    <t>369/5</t>
  </si>
  <si>
    <t>369/9</t>
  </si>
  <si>
    <t>367/3</t>
  </si>
  <si>
    <t>362/3</t>
  </si>
  <si>
    <t>360/5</t>
  </si>
  <si>
    <t>359/1</t>
  </si>
  <si>
    <t>358/6</t>
  </si>
  <si>
    <t>354/3</t>
  </si>
  <si>
    <t>351/3</t>
  </si>
  <si>
    <t>350/3</t>
  </si>
  <si>
    <t>349/2</t>
  </si>
  <si>
    <t>347/2</t>
  </si>
  <si>
    <t>347/14</t>
  </si>
  <si>
    <t>255/2</t>
  </si>
  <si>
    <t>347/10</t>
  </si>
  <si>
    <t>254/2</t>
  </si>
  <si>
    <t>253/2</t>
  </si>
  <si>
    <t>251/2</t>
  </si>
  <si>
    <t>250/1</t>
  </si>
  <si>
    <t>246/2</t>
  </si>
  <si>
    <t>243/3</t>
  </si>
  <si>
    <t>243/6</t>
  </si>
  <si>
    <t>242/3</t>
  </si>
  <si>
    <t>241/1</t>
  </si>
  <si>
    <t>240/2</t>
  </si>
  <si>
    <t>237/3</t>
  </si>
  <si>
    <t>236/2</t>
  </si>
  <si>
    <t>232/2</t>
  </si>
  <si>
    <t>232/1</t>
  </si>
  <si>
    <t>225/1</t>
  </si>
  <si>
    <t>212/2</t>
  </si>
  <si>
    <t>153/2</t>
  </si>
  <si>
    <t>151/1</t>
  </si>
  <si>
    <t>150/3</t>
  </si>
  <si>
    <t>152/1</t>
  </si>
  <si>
    <t>171/2</t>
  </si>
  <si>
    <t>20/3</t>
  </si>
  <si>
    <t>154/1</t>
  </si>
  <si>
    <t>22/2</t>
  </si>
  <si>
    <t>23/4</t>
  </si>
  <si>
    <t>24/2</t>
  </si>
  <si>
    <t>26/2</t>
  </si>
  <si>
    <t>29/3</t>
  </si>
  <si>
    <t>30/3</t>
  </si>
  <si>
    <t>32/3</t>
  </si>
  <si>
    <t>33/5</t>
  </si>
  <si>
    <t>182/4</t>
  </si>
  <si>
    <t>175/4</t>
  </si>
  <si>
    <t>33/3</t>
  </si>
  <si>
    <t>39/3</t>
  </si>
  <si>
    <t>45/4</t>
  </si>
  <si>
    <t>48/3</t>
  </si>
  <si>
    <t>49/3</t>
  </si>
  <si>
    <t>50/3</t>
  </si>
  <si>
    <t>51/3</t>
  </si>
  <si>
    <t>53/3</t>
  </si>
  <si>
    <t>64/2</t>
  </si>
  <si>
    <t>68/2</t>
  </si>
  <si>
    <t>103/1</t>
  </si>
  <si>
    <t>279/3</t>
  </si>
  <si>
    <t>91/4</t>
  </si>
  <si>
    <t>272/1</t>
  </si>
  <si>
    <t>92/1</t>
  </si>
  <si>
    <t>93/2</t>
  </si>
  <si>
    <t>309/3</t>
  </si>
  <si>
    <t>208/2</t>
  </si>
  <si>
    <t>120/1</t>
  </si>
  <si>
    <t>143/3</t>
  </si>
  <si>
    <t>304/3</t>
  </si>
  <si>
    <t>242/2</t>
  </si>
  <si>
    <t>678/1</t>
  </si>
  <si>
    <t>682/11</t>
  </si>
  <si>
    <t>682/16</t>
  </si>
  <si>
    <t>682/17</t>
  </si>
  <si>
    <t>686/3</t>
  </si>
  <si>
    <t>687/3</t>
  </si>
  <si>
    <t>690/5</t>
  </si>
  <si>
    <t>691/7</t>
  </si>
  <si>
    <t>688/8</t>
  </si>
  <si>
    <t>690/4</t>
  </si>
  <si>
    <t>691/6</t>
  </si>
  <si>
    <t>692/9</t>
  </si>
  <si>
    <t>692/10</t>
  </si>
  <si>
    <t>694/9</t>
  </si>
  <si>
    <t>694/8</t>
  </si>
  <si>
    <t>694/13</t>
  </si>
  <si>
    <t>694/12</t>
  </si>
  <si>
    <t>694/5</t>
  </si>
  <si>
    <t>695/2</t>
  </si>
  <si>
    <t>742/1</t>
  </si>
  <si>
    <t>744/4</t>
  </si>
  <si>
    <t>725/1</t>
  </si>
  <si>
    <t>696/1</t>
  </si>
  <si>
    <t>697/4</t>
  </si>
  <si>
    <t>697/5</t>
  </si>
  <si>
    <t>933/1</t>
  </si>
  <si>
    <t>700/1</t>
  </si>
  <si>
    <t>688/1</t>
  </si>
  <si>
    <t>691/4</t>
  </si>
  <si>
    <t>700/3</t>
  </si>
  <si>
    <t>701/3</t>
  </si>
  <si>
    <t>701/4</t>
  </si>
  <si>
    <t>705/1</t>
  </si>
  <si>
    <t>705/3</t>
  </si>
  <si>
    <t>708/9</t>
  </si>
  <si>
    <t>708/12</t>
  </si>
  <si>
    <t>712/1</t>
  </si>
  <si>
    <t>712/2</t>
  </si>
  <si>
    <t>749/3</t>
  </si>
  <si>
    <t>715/1</t>
  </si>
  <si>
    <t>715/2</t>
  </si>
  <si>
    <t>717/1</t>
  </si>
  <si>
    <t>718/2</t>
  </si>
  <si>
    <t>718/1</t>
  </si>
  <si>
    <t>722/1</t>
  </si>
  <si>
    <t>722/2</t>
  </si>
  <si>
    <t>783/2</t>
  </si>
  <si>
    <t>808/4</t>
  </si>
  <si>
    <t>808/1</t>
  </si>
  <si>
    <t>892/3</t>
  </si>
  <si>
    <t>891/2</t>
  </si>
  <si>
    <t>890/2</t>
  </si>
  <si>
    <t>889/2</t>
  </si>
  <si>
    <t>758/2</t>
  </si>
  <si>
    <t>764/1</t>
  </si>
  <si>
    <t>758/1</t>
  </si>
  <si>
    <t>755/17</t>
  </si>
  <si>
    <t>755/1</t>
  </si>
  <si>
    <t>755/12</t>
  </si>
  <si>
    <t>152/3</t>
  </si>
  <si>
    <t>137/8</t>
  </si>
  <si>
    <t>137/6</t>
  </si>
  <si>
    <t>136/1</t>
  </si>
  <si>
    <t>129/3</t>
  </si>
  <si>
    <t>129/2</t>
  </si>
  <si>
    <t>102/1</t>
  </si>
  <si>
    <t>95/7</t>
  </si>
  <si>
    <t>66/3</t>
  </si>
  <si>
    <t>61/1</t>
  </si>
  <si>
    <t>60/6</t>
  </si>
  <si>
    <t>60/5</t>
  </si>
  <si>
    <t>60/4</t>
  </si>
  <si>
    <t>48/4</t>
  </si>
  <si>
    <t>33/7</t>
  </si>
  <si>
    <t>33/6</t>
  </si>
  <si>
    <t>16/1</t>
  </si>
  <si>
    <t>107/2</t>
  </si>
  <si>
    <t>75/1</t>
  </si>
  <si>
    <t>121/4</t>
  </si>
  <si>
    <t>63/3</t>
  </si>
  <si>
    <t>60/1</t>
  </si>
  <si>
    <t>124/7</t>
  </si>
  <si>
    <t>57/1</t>
  </si>
  <si>
    <t>128/4</t>
  </si>
  <si>
    <t>130/4</t>
  </si>
  <si>
    <t>131/5</t>
  </si>
  <si>
    <t>53/2</t>
  </si>
  <si>
    <t>49/2</t>
  </si>
  <si>
    <t>134/4</t>
  </si>
  <si>
    <t>136/4</t>
  </si>
  <si>
    <t>137/3</t>
  </si>
  <si>
    <t>140/1</t>
  </si>
  <si>
    <t>141/1</t>
  </si>
  <si>
    <t>38/1</t>
  </si>
  <si>
    <t>145/1</t>
  </si>
  <si>
    <t>35/1</t>
  </si>
  <si>
    <t>153/1</t>
  </si>
  <si>
    <t>183/2</t>
  </si>
  <si>
    <t>21/4</t>
  </si>
  <si>
    <t>18/2</t>
  </si>
  <si>
    <t>17/2</t>
  </si>
  <si>
    <t>168/6</t>
  </si>
  <si>
    <t>168/5</t>
  </si>
  <si>
    <t>13/1</t>
  </si>
  <si>
    <t>171/1</t>
  </si>
  <si>
    <t>4/3</t>
  </si>
  <si>
    <t>180/1</t>
  </si>
  <si>
    <t>202/5</t>
  </si>
  <si>
    <t>2/6</t>
  </si>
  <si>
    <t>836/3</t>
  </si>
  <si>
    <t>544/1</t>
  </si>
  <si>
    <t>533/1</t>
  </si>
  <si>
    <t>533/3</t>
  </si>
  <si>
    <t>1003/6</t>
  </si>
  <si>
    <t>610/2</t>
  </si>
  <si>
    <t>68/3</t>
  </si>
  <si>
    <t>104/3</t>
  </si>
  <si>
    <t>182/1</t>
  </si>
  <si>
    <t>107/1</t>
  </si>
  <si>
    <t>111/2</t>
  </si>
  <si>
    <t>111/1</t>
  </si>
  <si>
    <t>196/2</t>
  </si>
  <si>
    <t>200/1</t>
  </si>
  <si>
    <t>201/3</t>
  </si>
  <si>
    <t>117/1</t>
  </si>
  <si>
    <t>127/1</t>
  </si>
  <si>
    <t>207/1</t>
  </si>
  <si>
    <t>9/3</t>
  </si>
  <si>
    <t>143/2</t>
  </si>
  <si>
    <t>134/1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</si>
  <si>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</si>
  <si>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</si>
  <si>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</si>
  <si>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</si>
  <si>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</si>
  <si>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</si>
  <si>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</si>
  <si>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</si>
  <si>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</si>
  <si>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</si>
  <si>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</si>
  <si>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</si>
  <si>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</si>
  <si>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</si>
  <si>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</si>
  <si>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</si>
  <si>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</si>
  <si>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</si>
  <si>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</si>
  <si>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</si>
  <si>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</si>
  <si>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</si>
  <si>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</si>
  <si>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</si>
  <si>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</si>
  <si>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</si>
  <si>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</si>
  <si>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</si>
  <si>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</si>
  <si>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</si>
  <si>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</si>
  <si>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</si>
  <si>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</si>
  <si>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</si>
  <si>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</si>
  <si>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</si>
  <si>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</si>
  <si>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</si>
  <si>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</si>
  <si>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</si>
  <si>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</si>
  <si>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</si>
  <si>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</si>
  <si>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</si>
  <si>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</si>
  <si>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</si>
  <si>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</si>
  <si>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</si>
  <si>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</si>
  <si>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</si>
  <si>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</si>
  <si>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</si>
  <si>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</si>
  <si>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</si>
  <si>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</si>
  <si>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</si>
  <si>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</si>
  <si>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</si>
  <si>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</si>
  <si>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</si>
  <si>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</si>
  <si>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</si>
  <si>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</si>
  <si>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</si>
  <si>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</si>
  <si>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</si>
  <si>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</si>
  <si>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</si>
  <si>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</si>
  <si>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</si>
  <si>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</si>
  <si>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</si>
  <si>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</si>
  <si>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</si>
  <si>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</si>
  <si>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</si>
  <si>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</si>
  <si>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</si>
  <si>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</si>
  <si>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</si>
  <si>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</si>
  <si>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</si>
  <si>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</si>
  <si>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</si>
  <si>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</si>
  <si>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</si>
  <si>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</si>
  <si>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</si>
  <si>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</si>
  <si>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</si>
  <si>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</si>
  <si>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</si>
  <si>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</si>
  <si>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</si>
  <si>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</si>
  <si>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</si>
  <si>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</si>
  <si>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</si>
  <si>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</si>
  <si>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</si>
  <si>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</si>
  <si>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</si>
  <si>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</si>
  <si>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</si>
  <si>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</si>
  <si>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</si>
  <si>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</si>
  <si>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</si>
  <si>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</si>
  <si>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</si>
  <si>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</si>
  <si>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</si>
  <si>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</si>
  <si>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</si>
  <si>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</si>
  <si>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</si>
  <si>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</si>
  <si>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</si>
  <si>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</si>
  <si>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</si>
  <si>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</si>
  <si>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</si>
  <si>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</si>
  <si>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</si>
  <si>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</si>
  <si>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</si>
  <si>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</si>
  <si>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</si>
  <si>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</si>
  <si>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</si>
  <si>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</si>
  <si>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</si>
  <si>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</si>
  <si>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</si>
  <si>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</si>
  <si>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</si>
  <si>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</si>
  <si>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Średnio na terenie gminy [km]</t>
  </si>
  <si>
    <t>Transport</t>
  </si>
  <si>
    <t>Urząd Gminy Łączna</t>
  </si>
  <si>
    <t>Kamionki 60</t>
  </si>
  <si>
    <t>Ciepło sieciowe</t>
  </si>
  <si>
    <t>OSP Łączna</t>
  </si>
  <si>
    <t>Budynek po szkole w Zagórzu</t>
  </si>
  <si>
    <t>Kocioł węglowy</t>
  </si>
  <si>
    <t>&gt;50 kW</t>
  </si>
  <si>
    <t>Budynek po szkole w Klonowie</t>
  </si>
  <si>
    <t>Klonów 62</t>
  </si>
  <si>
    <t>Ogrzewanie elektryczne</t>
  </si>
  <si>
    <t>Zakład Gospodarki Komunalnej w Łącznej</t>
  </si>
  <si>
    <t>Łączna 115</t>
  </si>
  <si>
    <t>Kocioł gazowy</t>
  </si>
  <si>
    <t>24 kW</t>
  </si>
  <si>
    <t>Kotłownia CO</t>
  </si>
  <si>
    <t>Kamionki 63</t>
  </si>
  <si>
    <t>775 kW</t>
  </si>
  <si>
    <t>Zespół Szkół w Łącznej</t>
  </si>
  <si>
    <t>Zespół Szkół w Góździe</t>
  </si>
  <si>
    <t>Gózd 125</t>
  </si>
  <si>
    <t>Ogrzewanie i ciepła woda</t>
  </si>
  <si>
    <t>Niepubliczny Zakład Opieki Zdrowotnej</t>
  </si>
  <si>
    <t>Kamionki 59</t>
  </si>
  <si>
    <t>Przepompownie, ujęcie wody, oczyszczalnia</t>
  </si>
  <si>
    <t>Gaz sieciowy [m3]</t>
  </si>
  <si>
    <t>Wóz OSP</t>
  </si>
  <si>
    <t>Gminna Biblioteka Publiczna</t>
  </si>
  <si>
    <t>Czerwona Górka 1B</t>
  </si>
  <si>
    <t>Gaz sieciowy</t>
  </si>
  <si>
    <t>Energia [MWh]</t>
  </si>
  <si>
    <r>
      <t>CO</t>
    </r>
    <r>
      <rPr>
        <b/>
        <vertAlign val="sub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[Mg]</t>
    </r>
  </si>
  <si>
    <t>Kamionki 5C</t>
  </si>
  <si>
    <t xml:space="preserve">Ogrzewanie </t>
  </si>
  <si>
    <t>Zespół Szkół w Łącznej "Bajkowy Świat"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</si>
</sst>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000"/>
    <numFmt numFmtId="166" formatCode="#,##0.00\ &quot;zł&quot;"/>
    <numFmt numFmtId="167" formatCode="#,##0.0000"/>
    <numFmt numFmtId="168" formatCode="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18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wrapText="1"/>
    </xf>
    <xf numFmtId="165" fontId="0" fillId="0" borderId="0" xfId="0" applyNumberFormat="1"/>
    <xf numFmtId="3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6" fillId="0" borderId="4" xfId="0" applyFont="1" applyBorder="1"/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/>
    <xf numFmtId="2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2" fontId="0" fillId="0" borderId="0" xfId="0" applyNumberFormat="1" applyAlignment="1">
      <alignment horizontal="center"/>
    </xf>
    <xf numFmtId="0" fontId="0" fillId="0" borderId="0" xfId="0" applyFill="1" applyBorder="1"/>
    <xf numFmtId="0" fontId="0" fillId="6" borderId="0" xfId="0" applyFill="1"/>
    <xf numFmtId="0" fontId="7" fillId="6" borderId="0" xfId="0" applyFont="1" applyFill="1"/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4" xfId="0" applyBorder="1" applyAlignment="1"/>
    <xf numFmtId="0" fontId="0" fillId="7" borderId="4" xfId="0" applyFill="1" applyBorder="1"/>
    <xf numFmtId="0" fontId="8" fillId="6" borderId="25" xfId="0" applyFont="1" applyFill="1" applyBorder="1"/>
    <xf numFmtId="0" fontId="0" fillId="6" borderId="25" xfId="0" applyFill="1" applyBorder="1"/>
    <xf numFmtId="0" fontId="0" fillId="0" borderId="25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vertical="top" wrapText="1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4" fontId="0" fillId="0" borderId="4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0" fillId="0" borderId="0" xfId="0" applyBorder="1"/>
    <xf numFmtId="0" fontId="0" fillId="0" borderId="9" xfId="0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4" fontId="0" fillId="0" borderId="0" xfId="0" applyNumberFormat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0" fontId="6" fillId="0" borderId="29" xfId="0" applyFont="1" applyBorder="1"/>
    <xf numFmtId="0" fontId="6" fillId="0" borderId="29" xfId="0" applyFont="1" applyBorder="1" applyAlignment="1">
      <alignment horizontal="center" wrapText="1"/>
    </xf>
    <xf numFmtId="4" fontId="6" fillId="0" borderId="30" xfId="0" applyNumberFormat="1" applyFont="1" applyBorder="1" applyAlignment="1">
      <alignment horizontal="center"/>
    </xf>
    <xf numFmtId="4" fontId="6" fillId="0" borderId="29" xfId="0" applyNumberFormat="1" applyFont="1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49" fontId="0" fillId="0" borderId="4" xfId="0" applyNumberFormat="1" applyBorder="1"/>
    <xf numFmtId="49" fontId="0" fillId="8" borderId="4" xfId="0" applyNumberFormat="1" applyFill="1" applyBorder="1"/>
    <xf numFmtId="49" fontId="0" fillId="0" borderId="4" xfId="0" applyNumberFormat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0" fontId="6" fillId="0" borderId="2" xfId="0" applyFont="1" applyBorder="1"/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65" fontId="6" fillId="9" borderId="4" xfId="0" applyNumberFormat="1" applyFont="1" applyFill="1" applyBorder="1" applyAlignment="1">
      <alignment horizontal="center" wrapText="1"/>
    </xf>
    <xf numFmtId="165" fontId="0" fillId="9" borderId="4" xfId="0" applyNumberFormat="1" applyFill="1" applyBorder="1" applyAlignment="1">
      <alignment horizontal="center"/>
    </xf>
    <xf numFmtId="2" fontId="0" fillId="9" borderId="4" xfId="0" applyNumberFormat="1" applyFill="1" applyBorder="1" applyAlignment="1">
      <alignment horizontal="center"/>
    </xf>
    <xf numFmtId="165" fontId="6" fillId="10" borderId="4" xfId="0" applyNumberFormat="1" applyFont="1" applyFill="1" applyBorder="1" applyAlignment="1">
      <alignment horizontal="center" wrapText="1"/>
    </xf>
    <xf numFmtId="165" fontId="0" fillId="10" borderId="4" xfId="0" applyNumberFormat="1" applyFill="1" applyBorder="1" applyAlignment="1">
      <alignment horizontal="center"/>
    </xf>
    <xf numFmtId="2" fontId="0" fillId="10" borderId="4" xfId="0" applyNumberFormat="1" applyFill="1" applyBorder="1" applyAlignment="1">
      <alignment horizontal="center"/>
    </xf>
    <xf numFmtId="0" fontId="6" fillId="11" borderId="4" xfId="0" applyFont="1" applyFill="1" applyBorder="1" applyAlignment="1">
      <alignment horizontal="center" wrapText="1"/>
    </xf>
    <xf numFmtId="4" fontId="0" fillId="11" borderId="4" xfId="0" applyNumberFormat="1" applyFill="1" applyBorder="1" applyAlignment="1">
      <alignment horizontal="center"/>
    </xf>
    <xf numFmtId="2" fontId="0" fillId="11" borderId="4" xfId="0" applyNumberFormat="1" applyFill="1" applyBorder="1" applyAlignment="1">
      <alignment horizontal="center"/>
    </xf>
    <xf numFmtId="4" fontId="6" fillId="12" borderId="4" xfId="0" applyNumberFormat="1" applyFont="1" applyFill="1" applyBorder="1" applyAlignment="1">
      <alignment horizontal="center" wrapText="1"/>
    </xf>
    <xf numFmtId="4" fontId="0" fillId="12" borderId="4" xfId="0" applyNumberFormat="1" applyFill="1" applyBorder="1" applyAlignment="1">
      <alignment horizontal="center"/>
    </xf>
    <xf numFmtId="2" fontId="0" fillId="12" borderId="4" xfId="0" applyNumberFormat="1" applyFill="1" applyBorder="1" applyAlignment="1">
      <alignment horizontal="center"/>
    </xf>
    <xf numFmtId="2" fontId="6" fillId="12" borderId="4" xfId="0" applyNumberFormat="1" applyFont="1" applyFill="1" applyBorder="1" applyAlignment="1">
      <alignment horizontal="center"/>
    </xf>
    <xf numFmtId="4" fontId="6" fillId="12" borderId="26" xfId="0" applyNumberFormat="1" applyFont="1" applyFill="1" applyBorder="1" applyAlignment="1">
      <alignment horizontal="center"/>
    </xf>
    <xf numFmtId="165" fontId="6" fillId="10" borderId="4" xfId="0" applyNumberFormat="1" applyFont="1" applyFill="1" applyBorder="1" applyAlignment="1">
      <alignment horizontal="center"/>
    </xf>
    <xf numFmtId="167" fontId="6" fillId="10" borderId="26" xfId="0" applyNumberFormat="1" applyFont="1" applyFill="1" applyBorder="1" applyAlignment="1">
      <alignment horizontal="center"/>
    </xf>
    <xf numFmtId="165" fontId="6" fillId="9" borderId="4" xfId="0" applyNumberFormat="1" applyFont="1" applyFill="1" applyBorder="1" applyAlignment="1">
      <alignment horizontal="center"/>
    </xf>
    <xf numFmtId="165" fontId="6" fillId="9" borderId="26" xfId="0" applyNumberFormat="1" applyFont="1" applyFill="1" applyBorder="1" applyAlignment="1">
      <alignment horizontal="center"/>
    </xf>
    <xf numFmtId="4" fontId="6" fillId="11" borderId="27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 wrapText="1"/>
    </xf>
    <xf numFmtId="2" fontId="6" fillId="0" borderId="30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6" fillId="0" borderId="4" xfId="0" applyNumberFormat="1" applyFont="1" applyBorder="1" applyAlignment="1">
      <alignment horizontal="center" wrapText="1"/>
    </xf>
    <xf numFmtId="168" fontId="0" fillId="0" borderId="4" xfId="0" applyNumberFormat="1" applyBorder="1" applyAlignment="1">
      <alignment horizontal="center"/>
    </xf>
    <xf numFmtId="168" fontId="6" fillId="0" borderId="30" xfId="0" applyNumberFormat="1" applyFont="1" applyBorder="1" applyAlignment="1">
      <alignment horizontal="center"/>
    </xf>
    <xf numFmtId="49" fontId="6" fillId="0" borderId="4" xfId="0" applyNumberFormat="1" applyFont="1" applyBorder="1"/>
    <xf numFmtId="4" fontId="6" fillId="12" borderId="2" xfId="0" applyNumberFormat="1" applyFont="1" applyFill="1" applyBorder="1" applyAlignment="1">
      <alignment horizontal="center"/>
    </xf>
    <xf numFmtId="167" fontId="0" fillId="10" borderId="4" xfId="0" applyNumberFormat="1" applyFill="1" applyBorder="1" applyAlignment="1">
      <alignment horizontal="center"/>
    </xf>
    <xf numFmtId="167" fontId="6" fillId="10" borderId="2" xfId="0" applyNumberFormat="1" applyFont="1" applyFill="1" applyBorder="1" applyAlignment="1">
      <alignment horizontal="center"/>
    </xf>
    <xf numFmtId="167" fontId="6" fillId="9" borderId="2" xfId="0" applyNumberFormat="1" applyFont="1" applyFill="1" applyBorder="1" applyAlignment="1">
      <alignment horizontal="center"/>
    </xf>
    <xf numFmtId="4" fontId="6" fillId="11" borderId="2" xfId="0" applyNumberFormat="1" applyFont="1" applyFill="1" applyBorder="1" applyAlignment="1">
      <alignment horizontal="center"/>
    </xf>
    <xf numFmtId="4" fontId="0" fillId="12" borderId="12" xfId="0" applyNumberFormat="1" applyFill="1" applyBorder="1" applyAlignment="1">
      <alignment horizontal="center"/>
    </xf>
    <xf numFmtId="4" fontId="6" fillId="12" borderId="4" xfId="0" applyNumberFormat="1" applyFont="1" applyFill="1" applyBorder="1" applyAlignment="1">
      <alignment horizontal="center"/>
    </xf>
    <xf numFmtId="167" fontId="6" fillId="10" borderId="4" xfId="0" applyNumberFormat="1" applyFont="1" applyFill="1" applyBorder="1" applyAlignment="1">
      <alignment horizontal="center"/>
    </xf>
    <xf numFmtId="167" fontId="0" fillId="10" borderId="12" xfId="0" applyNumberFormat="1" applyFill="1" applyBorder="1" applyAlignment="1">
      <alignment horizontal="center"/>
    </xf>
    <xf numFmtId="165" fontId="0" fillId="9" borderId="12" xfId="0" applyNumberFormat="1" applyFill="1" applyBorder="1" applyAlignment="1">
      <alignment horizontal="center"/>
    </xf>
    <xf numFmtId="167" fontId="6" fillId="9" borderId="4" xfId="0" applyNumberFormat="1" applyFont="1" applyFill="1" applyBorder="1" applyAlignment="1">
      <alignment horizontal="center"/>
    </xf>
    <xf numFmtId="4" fontId="0" fillId="11" borderId="12" xfId="0" applyNumberFormat="1" applyFill="1" applyBorder="1" applyAlignment="1">
      <alignment horizontal="center"/>
    </xf>
    <xf numFmtId="4" fontId="6" fillId="11" borderId="4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2" fontId="6" fillId="11" borderId="4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wrapText="1"/>
    </xf>
    <xf numFmtId="0" fontId="6" fillId="9" borderId="9" xfId="0" applyFont="1" applyFill="1" applyBorder="1" applyAlignment="1">
      <alignment horizontal="center" wrapText="1"/>
    </xf>
    <xf numFmtId="167" fontId="0" fillId="9" borderId="9" xfId="0" applyNumberFormat="1" applyFill="1" applyBorder="1" applyAlignment="1">
      <alignment horizontal="center"/>
    </xf>
    <xf numFmtId="167" fontId="6" fillId="9" borderId="15" xfId="0" applyNumberFormat="1" applyFont="1" applyFill="1" applyBorder="1" applyAlignment="1">
      <alignment horizontal="center"/>
    </xf>
    <xf numFmtId="165" fontId="6" fillId="10" borderId="26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2" fontId="6" fillId="12" borderId="27" xfId="0" applyNumberFormat="1" applyFont="1" applyFill="1" applyBorder="1" applyAlignment="1">
      <alignment horizontal="center"/>
    </xf>
    <xf numFmtId="165" fontId="6" fillId="10" borderId="27" xfId="0" applyNumberFormat="1" applyFont="1" applyFill="1" applyBorder="1" applyAlignment="1">
      <alignment horizontal="center"/>
    </xf>
    <xf numFmtId="165" fontId="6" fillId="9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3" fontId="6" fillId="0" borderId="2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165" fontId="0" fillId="10" borderId="1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2" xfId="0" applyBorder="1"/>
    <xf numFmtId="2" fontId="0" fillId="0" borderId="12" xfId="0" applyNumberFormat="1" applyBorder="1" applyAlignment="1">
      <alignment horizontal="center"/>
    </xf>
    <xf numFmtId="0" fontId="0" fillId="0" borderId="31" xfId="0" applyFill="1" applyBorder="1"/>
    <xf numFmtId="0" fontId="13" fillId="0" borderId="4" xfId="0" applyFont="1" applyBorder="1"/>
    <xf numFmtId="4" fontId="13" fillId="12" borderId="4" xfId="0" applyNumberFormat="1" applyFont="1" applyFill="1" applyBorder="1" applyAlignment="1">
      <alignment horizontal="center" wrapText="1"/>
    </xf>
    <xf numFmtId="165" fontId="13" fillId="10" borderId="4" xfId="0" applyNumberFormat="1" applyFont="1" applyFill="1" applyBorder="1" applyAlignment="1">
      <alignment horizontal="center" wrapText="1"/>
    </xf>
    <xf numFmtId="165" fontId="13" fillId="9" borderId="4" xfId="0" applyNumberFormat="1" applyFont="1" applyFill="1" applyBorder="1" applyAlignment="1">
      <alignment horizontal="center" wrapText="1"/>
    </xf>
    <xf numFmtId="0" fontId="13" fillId="11" borderId="4" xfId="0" applyFont="1" applyFill="1" applyBorder="1" applyAlignment="1">
      <alignment horizontal="center" wrapText="1"/>
    </xf>
    <xf numFmtId="0" fontId="15" fillId="0" borderId="4" xfId="0" applyFont="1" applyBorder="1"/>
    <xf numFmtId="4" fontId="15" fillId="12" borderId="4" xfId="0" applyNumberFormat="1" applyFont="1" applyFill="1" applyBorder="1" applyAlignment="1">
      <alignment horizontal="center"/>
    </xf>
    <xf numFmtId="165" fontId="15" fillId="10" borderId="4" xfId="0" applyNumberFormat="1" applyFont="1" applyFill="1" applyBorder="1" applyAlignment="1">
      <alignment horizontal="center"/>
    </xf>
    <xf numFmtId="165" fontId="15" fillId="9" borderId="4" xfId="0" applyNumberFormat="1" applyFont="1" applyFill="1" applyBorder="1" applyAlignment="1">
      <alignment horizontal="center"/>
    </xf>
    <xf numFmtId="4" fontId="15" fillId="11" borderId="4" xfId="0" applyNumberFormat="1" applyFont="1" applyFill="1" applyBorder="1" applyAlignment="1">
      <alignment horizontal="center"/>
    </xf>
    <xf numFmtId="2" fontId="15" fillId="12" borderId="4" xfId="0" applyNumberFormat="1" applyFont="1" applyFill="1" applyBorder="1" applyAlignment="1">
      <alignment horizontal="center"/>
    </xf>
    <xf numFmtId="0" fontId="15" fillId="0" borderId="0" xfId="0" applyFont="1" applyFill="1"/>
    <xf numFmtId="4" fontId="15" fillId="0" borderId="0" xfId="0" applyNumberFormat="1" applyFont="1" applyAlignment="1">
      <alignment horizontal="center"/>
    </xf>
    <xf numFmtId="0" fontId="15" fillId="0" borderId="0" xfId="0" applyFont="1"/>
    <xf numFmtId="4" fontId="13" fillId="12" borderId="12" xfId="0" applyNumberFormat="1" applyFont="1" applyFill="1" applyBorder="1" applyAlignment="1">
      <alignment horizontal="center" wrapText="1"/>
    </xf>
    <xf numFmtId="165" fontId="13" fillId="10" borderId="12" xfId="0" applyNumberFormat="1" applyFont="1" applyFill="1" applyBorder="1" applyAlignment="1">
      <alignment horizontal="center" wrapText="1"/>
    </xf>
    <xf numFmtId="165" fontId="13" fillId="9" borderId="12" xfId="0" applyNumberFormat="1" applyFont="1" applyFill="1" applyBorder="1" applyAlignment="1">
      <alignment horizontal="center" wrapText="1"/>
    </xf>
    <xf numFmtId="0" fontId="13" fillId="11" borderId="12" xfId="0" applyFont="1" applyFill="1" applyBorder="1" applyAlignment="1">
      <alignment horizontal="center" wrapText="1"/>
    </xf>
    <xf numFmtId="4" fontId="11" fillId="12" borderId="4" xfId="0" applyNumberFormat="1" applyFont="1" applyFill="1" applyBorder="1" applyAlignment="1">
      <alignment horizontal="center"/>
    </xf>
    <xf numFmtId="165" fontId="11" fillId="10" borderId="4" xfId="0" applyNumberFormat="1" applyFont="1" applyFill="1" applyBorder="1" applyAlignment="1">
      <alignment horizontal="center"/>
    </xf>
    <xf numFmtId="165" fontId="11" fillId="9" borderId="4" xfId="0" applyNumberFormat="1" applyFont="1" applyFill="1" applyBorder="1" applyAlignment="1">
      <alignment horizontal="center"/>
    </xf>
    <xf numFmtId="4" fontId="11" fillId="11" borderId="4" xfId="0" applyNumberFormat="1" applyFont="1" applyFill="1" applyBorder="1" applyAlignment="1">
      <alignment horizontal="center"/>
    </xf>
    <xf numFmtId="4" fontId="13" fillId="11" borderId="4" xfId="0" applyNumberFormat="1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6" fillId="0" borderId="4" xfId="0" applyFont="1" applyBorder="1"/>
    <xf numFmtId="0" fontId="0" fillId="0" borderId="4" xfId="0" applyBorder="1" applyAlignment="1">
      <alignment horizontal="center" wrapText="1"/>
    </xf>
    <xf numFmtId="2" fontId="6" fillId="12" borderId="4" xfId="0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2" fontId="6" fillId="11" borderId="4" xfId="0" applyNumberFormat="1" applyFont="1" applyFill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2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 wrapText="1"/>
    </xf>
    <xf numFmtId="3" fontId="6" fillId="0" borderId="4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" fontId="6" fillId="11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6" fontId="6" fillId="0" borderId="4" xfId="0" applyNumberFormat="1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textRotation="90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10"/>
  <sheetViews>
    <sheetView workbookViewId="0">
      <selection activeCell="C12" sqref="C12"/>
    </sheetView>
  </sheetViews>
  <sheetFormatPr defaultRowHeight="15" x14ac:dyDescent="0.25"/>
  <cols>
    <col min="2" max="2" width="22" customWidth="1"/>
    <col min="3" max="3" width="13.5703125" customWidth="1"/>
    <col min="4" max="4" width="12.7109375" customWidth="1"/>
    <col min="5" max="5" width="13.5703125" customWidth="1"/>
    <col min="6" max="6" width="16.5703125" customWidth="1"/>
    <col min="7" max="7" width="16.7109375" customWidth="1"/>
  </cols>
  <sheetData>
    <row r="2" spans="2:7" ht="32.25" customHeight="1" x14ac:dyDescent="0.3">
      <c r="B2" s="156" t="s">
        <v>114</v>
      </c>
      <c r="C2" s="157" t="s">
        <v>2128</v>
      </c>
      <c r="D2" s="158" t="s">
        <v>89</v>
      </c>
      <c r="E2" s="159" t="s">
        <v>1458</v>
      </c>
      <c r="F2" s="160" t="s">
        <v>64</v>
      </c>
      <c r="G2" s="179" t="s">
        <v>2127</v>
      </c>
    </row>
    <row r="3" spans="2:7" x14ac:dyDescent="0.25">
      <c r="B3" s="161" t="s">
        <v>117</v>
      </c>
      <c r="C3" s="162">
        <f>'Budynki mieszkalne'!D17</f>
        <v>10195.272774110261</v>
      </c>
      <c r="D3" s="163">
        <f>'Budynki mieszkalne'!E17</f>
        <v>32.307907264384973</v>
      </c>
      <c r="E3" s="164">
        <f>'Budynki mieszkalne'!F17</f>
        <v>66.037583381802477</v>
      </c>
      <c r="F3" s="165">
        <f>'Budynki mieszkalne'!G17</f>
        <v>143167.801967337</v>
      </c>
      <c r="G3" s="165">
        <f>F3/3.6</f>
        <v>39768.833879815829</v>
      </c>
    </row>
    <row r="4" spans="2:7" x14ac:dyDescent="0.25">
      <c r="B4" s="161" t="s">
        <v>98</v>
      </c>
      <c r="C4" s="166">
        <f>'Obiekty gminne'!O17</f>
        <v>786.69607508000001</v>
      </c>
      <c r="D4" s="163">
        <f>'Obiekty gminne'!P17</f>
        <v>0.39608074999999998</v>
      </c>
      <c r="E4" s="164">
        <f>'Obiekty gminne'!Q17</f>
        <v>0.67504559450000001</v>
      </c>
      <c r="F4" s="165">
        <f>'Obiekty gminne'!R17</f>
        <v>5350.6736000000001</v>
      </c>
      <c r="G4" s="165">
        <f t="shared" ref="G4:G7" si="0">F4/3.6</f>
        <v>1486.2982222222222</v>
      </c>
    </row>
    <row r="5" spans="2:7" x14ac:dyDescent="0.25">
      <c r="B5" s="161" t="s">
        <v>118</v>
      </c>
      <c r="C5" s="162">
        <f>'Usługi i przemysł'!E15</f>
        <v>1274.1013316031888</v>
      </c>
      <c r="D5" s="163">
        <f>'Usługi i przemysł'!F15</f>
        <v>0.29092113928800001</v>
      </c>
      <c r="E5" s="164">
        <f>'Usługi i przemysł'!G15</f>
        <v>0.46711600891901306</v>
      </c>
      <c r="F5" s="165">
        <f>'Usługi i przemysł'!H15</f>
        <v>11595.103200000003</v>
      </c>
      <c r="G5" s="165">
        <f t="shared" si="0"/>
        <v>3220.862000000001</v>
      </c>
    </row>
    <row r="6" spans="2:7" x14ac:dyDescent="0.25">
      <c r="B6" s="161" t="s">
        <v>2097</v>
      </c>
      <c r="C6" s="162">
        <f>Transport!H20+Transport!F27</f>
        <v>4943.4052831119998</v>
      </c>
      <c r="D6" s="163">
        <f>Transport!I20+Transport!G27</f>
        <v>2.0738086390000004E-2</v>
      </c>
      <c r="E6" s="164">
        <f>Transport!J20+Transport!H27</f>
        <v>1.618053645</v>
      </c>
      <c r="F6" s="165">
        <f>Transport!K20+Transport!I27</f>
        <v>68801.934200000003</v>
      </c>
      <c r="G6" s="165">
        <f t="shared" si="0"/>
        <v>19111.648388888891</v>
      </c>
    </row>
    <row r="7" spans="2:7" x14ac:dyDescent="0.25">
      <c r="B7" s="161" t="s">
        <v>119</v>
      </c>
      <c r="C7" s="166">
        <f>Oświetlenie!E7</f>
        <v>324.39400000000001</v>
      </c>
      <c r="D7" s="163">
        <f>Oświetlenie!F7</f>
        <v>0</v>
      </c>
      <c r="E7" s="164">
        <f>Oświetlenie!G7</f>
        <v>0</v>
      </c>
      <c r="F7" s="165">
        <f>Oświetlenie!H7</f>
        <v>1438.2</v>
      </c>
      <c r="G7" s="165">
        <f t="shared" si="0"/>
        <v>399.5</v>
      </c>
    </row>
    <row r="8" spans="2:7" x14ac:dyDescent="0.25">
      <c r="B8" s="167"/>
      <c r="C8" s="167"/>
      <c r="D8" s="167"/>
      <c r="E8" s="167"/>
      <c r="F8" s="167"/>
      <c r="G8" s="168"/>
    </row>
    <row r="9" spans="2:7" ht="16.5" x14ac:dyDescent="0.3">
      <c r="B9" s="169"/>
      <c r="C9" s="170" t="s">
        <v>2128</v>
      </c>
      <c r="D9" s="171" t="s">
        <v>89</v>
      </c>
      <c r="E9" s="172" t="s">
        <v>1458</v>
      </c>
      <c r="F9" s="173" t="s">
        <v>64</v>
      </c>
      <c r="G9" s="178" t="s">
        <v>2127</v>
      </c>
    </row>
    <row r="10" spans="2:7" ht="28.5" customHeight="1" x14ac:dyDescent="0.3">
      <c r="B10" s="180" t="s">
        <v>1436</v>
      </c>
      <c r="C10" s="174">
        <f>SUM(C3:C7)</f>
        <v>17523.869463905452</v>
      </c>
      <c r="D10" s="175">
        <f>SUM(D3:D7)</f>
        <v>33.015647240062975</v>
      </c>
      <c r="E10" s="176">
        <f>SUM(E3:E7)</f>
        <v>68.797798630221493</v>
      </c>
      <c r="F10" s="177">
        <f>SUM(F3:F7)</f>
        <v>230353.71296733705</v>
      </c>
      <c r="G10" s="177">
        <f>F10/3.6</f>
        <v>63987.142490926955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O1364"/>
  <sheetViews>
    <sheetView zoomScale="85" zoomScaleNormal="85" workbookViewId="0">
      <pane xSplit="21135" topLeftCell="AK1"/>
      <selection activeCell="I7" sqref="I7"/>
      <selection pane="topRight" activeCell="AK16" sqref="AK16"/>
    </sheetView>
  </sheetViews>
  <sheetFormatPr defaultRowHeight="15" x14ac:dyDescent="0.25"/>
  <cols>
    <col min="1" max="1" width="3.85546875" customWidth="1"/>
    <col min="2" max="2" width="5.42578125" customWidth="1"/>
    <col min="3" max="3" width="18.140625" customWidth="1"/>
    <col min="4" max="4" width="12.85546875" style="56" customWidth="1"/>
    <col min="5" max="5" width="13.7109375" style="56" customWidth="1"/>
    <col min="6" max="6" width="13" style="56" customWidth="1"/>
    <col min="7" max="7" width="11.7109375" customWidth="1"/>
    <col min="8" max="9" width="12.5703125" customWidth="1"/>
    <col min="10" max="10" width="12.42578125" customWidth="1"/>
    <col min="11" max="11" width="8.42578125" style="78" customWidth="1"/>
    <col min="12" max="12" width="14.140625" style="78" customWidth="1"/>
    <col min="13" max="13" width="10.42578125" style="78" customWidth="1"/>
    <col min="14" max="14" width="8.28515625" style="78" customWidth="1"/>
    <col min="15" max="15" width="13.42578125" style="79" customWidth="1"/>
    <col min="16" max="16" width="12.140625" customWidth="1"/>
    <col min="17" max="17" width="11.7109375" customWidth="1"/>
    <col min="18" max="18" width="12.140625" customWidth="1"/>
    <col min="21" max="21" width="5.140625" customWidth="1"/>
    <col min="22" max="22" width="8" customWidth="1"/>
    <col min="23" max="23" width="36.7109375" customWidth="1"/>
    <col min="24" max="24" width="13.85546875" customWidth="1"/>
    <col min="25" max="25" width="11.28515625" customWidth="1"/>
    <col min="26" max="26" width="11.42578125" customWidth="1"/>
    <col min="27" max="27" width="12.140625" customWidth="1"/>
    <col min="28" max="28" width="10.7109375" customWidth="1"/>
    <col min="29" max="29" width="11.7109375" customWidth="1"/>
    <col min="32" max="32" width="6" customWidth="1"/>
    <col min="33" max="33" width="7" customWidth="1"/>
    <col min="34" max="34" width="36.7109375" customWidth="1"/>
    <col min="35" max="35" width="12" customWidth="1"/>
    <col min="36" max="36" width="12.140625" customWidth="1"/>
    <col min="37" max="37" width="11.140625" customWidth="1"/>
    <col min="38" max="38" width="10.42578125" customWidth="1"/>
    <col min="39" max="39" width="10.85546875" customWidth="1"/>
    <col min="40" max="40" width="12.28515625" customWidth="1"/>
    <col min="43" max="43" width="5.28515625" customWidth="1"/>
    <col min="44" max="44" width="8.140625" customWidth="1"/>
    <col min="45" max="45" width="36.7109375" customWidth="1"/>
    <col min="46" max="46" width="11.7109375" customWidth="1"/>
    <col min="47" max="47" width="10" customWidth="1"/>
    <col min="48" max="48" width="10.5703125" customWidth="1"/>
    <col min="49" max="49" width="10.140625" customWidth="1"/>
    <col min="50" max="50" width="11.42578125" customWidth="1"/>
    <col min="51" max="51" width="11.7109375" customWidth="1"/>
    <col min="54" max="54" width="6.140625" customWidth="1"/>
    <col min="55" max="55" width="7.5703125" customWidth="1"/>
    <col min="56" max="56" width="36.7109375" customWidth="1"/>
    <col min="57" max="57" width="11.5703125" customWidth="1"/>
    <col min="58" max="58" width="11" customWidth="1"/>
    <col min="59" max="60" width="10.7109375" customWidth="1"/>
    <col min="61" max="61" width="11.42578125" customWidth="1"/>
    <col min="62" max="62" width="12" customWidth="1"/>
    <col min="65" max="65" width="5.7109375" customWidth="1"/>
    <col min="66" max="66" width="8" customWidth="1"/>
    <col min="67" max="67" width="36.7109375" customWidth="1"/>
    <col min="68" max="68" width="10.5703125" customWidth="1"/>
    <col min="69" max="69" width="10.85546875" customWidth="1"/>
    <col min="70" max="70" width="9.42578125" customWidth="1"/>
    <col min="71" max="71" width="11.42578125" customWidth="1"/>
    <col min="72" max="72" width="11" customWidth="1"/>
    <col min="73" max="73" width="11.140625" customWidth="1"/>
    <col min="76" max="76" width="7.28515625" customWidth="1"/>
    <col min="77" max="77" width="7.42578125" customWidth="1"/>
    <col min="78" max="78" width="36.7109375" customWidth="1"/>
    <col min="79" max="81" width="10.5703125" customWidth="1"/>
    <col min="82" max="82" width="10.85546875" customWidth="1"/>
    <col min="83" max="83" width="11.28515625" customWidth="1"/>
    <col min="84" max="84" width="11.5703125" customWidth="1"/>
    <col min="89" max="89" width="36.7109375" customWidth="1"/>
    <col min="90" max="90" width="13.5703125" customWidth="1"/>
    <col min="91" max="95" width="12" customWidth="1"/>
    <col min="100" max="100" width="36.7109375" customWidth="1"/>
    <col min="101" max="101" width="14.7109375" customWidth="1"/>
    <col min="102" max="106" width="12.140625" customWidth="1"/>
    <col min="111" max="111" width="36.7109375" customWidth="1"/>
    <col min="112" max="112" width="14.28515625" customWidth="1"/>
    <col min="113" max="117" width="12.7109375" customWidth="1"/>
    <col min="122" max="122" width="36.7109375" customWidth="1"/>
    <col min="123" max="123" width="14" customWidth="1"/>
    <col min="124" max="128" width="12.42578125" customWidth="1"/>
    <col min="133" max="133" width="36.7109375" customWidth="1"/>
    <col min="134" max="134" width="14.140625" customWidth="1"/>
    <col min="135" max="139" width="12.140625" customWidth="1"/>
    <col min="144" max="144" width="36.5703125" customWidth="1"/>
    <col min="145" max="145" width="14" customWidth="1"/>
    <col min="146" max="150" width="11.42578125" customWidth="1"/>
    <col min="155" max="155" width="36.7109375" customWidth="1"/>
    <col min="156" max="156" width="14" customWidth="1"/>
    <col min="157" max="161" width="11.5703125" customWidth="1"/>
    <col min="166" max="166" width="36.7109375" customWidth="1"/>
    <col min="167" max="167" width="14" customWidth="1"/>
    <col min="168" max="172" width="11.28515625" customWidth="1"/>
    <col min="177" max="177" width="36.7109375" customWidth="1"/>
    <col min="178" max="178" width="14" customWidth="1"/>
    <col min="179" max="183" width="11.42578125" customWidth="1"/>
    <col min="188" max="188" width="36.7109375" customWidth="1"/>
    <col min="189" max="189" width="15.42578125" customWidth="1"/>
    <col min="190" max="194" width="11.7109375" customWidth="1"/>
    <col min="199" max="199" width="36.7109375" customWidth="1"/>
    <col min="200" max="200" width="14" customWidth="1"/>
    <col min="201" max="205" width="10.7109375" customWidth="1"/>
    <col min="210" max="210" width="36.7109375" customWidth="1"/>
    <col min="211" max="211" width="14" customWidth="1"/>
    <col min="212" max="216" width="11" customWidth="1"/>
    <col min="221" max="221" width="36.7109375" customWidth="1"/>
    <col min="222" max="222" width="14.28515625" customWidth="1"/>
    <col min="223" max="227" width="10.85546875" customWidth="1"/>
    <col min="232" max="232" width="36.7109375" customWidth="1"/>
    <col min="233" max="233" width="14" customWidth="1"/>
    <col min="234" max="234" width="10.7109375" customWidth="1"/>
    <col min="238" max="238" width="11.28515625" customWidth="1"/>
  </cols>
  <sheetData>
    <row r="2" spans="2:7" x14ac:dyDescent="0.25">
      <c r="B2" s="187" t="s">
        <v>0</v>
      </c>
      <c r="C2" s="189" t="s">
        <v>92</v>
      </c>
      <c r="D2" s="183" t="s">
        <v>88</v>
      </c>
      <c r="E2" s="183"/>
      <c r="F2" s="183"/>
      <c r="G2" s="184" t="s">
        <v>90</v>
      </c>
    </row>
    <row r="3" spans="2:7" ht="18" x14ac:dyDescent="0.35">
      <c r="B3" s="188"/>
      <c r="C3" s="189"/>
      <c r="D3" s="100" t="s">
        <v>102</v>
      </c>
      <c r="E3" s="102" t="s">
        <v>89</v>
      </c>
      <c r="F3" s="104" t="s">
        <v>1458</v>
      </c>
      <c r="G3" s="184"/>
    </row>
    <row r="4" spans="2:7" x14ac:dyDescent="0.25">
      <c r="B4" s="3">
        <v>1</v>
      </c>
      <c r="C4" s="3" t="s">
        <v>1461</v>
      </c>
      <c r="D4" s="98">
        <f>SUM(G22:G92)</f>
        <v>550.24124333375175</v>
      </c>
      <c r="E4" s="92">
        <f>SUM(H22:H92)</f>
        <v>1.7436652708115645</v>
      </c>
      <c r="F4" s="89">
        <f>SUM(I22:I92)</f>
        <v>3.5640637373658053</v>
      </c>
      <c r="G4" s="95">
        <f>SUM(J22:J92)</f>
        <v>7726.7995771444739</v>
      </c>
    </row>
    <row r="5" spans="2:7" x14ac:dyDescent="0.25">
      <c r="B5" s="3">
        <v>2</v>
      </c>
      <c r="C5" s="3" t="s">
        <v>1438</v>
      </c>
      <c r="D5" s="98">
        <f>SUM(G93:G239)</f>
        <v>1120.9038087736383</v>
      </c>
      <c r="E5" s="92">
        <f t="shared" ref="E5:G5" si="0">SUM(H93:H239)</f>
        <v>3.556470292264708</v>
      </c>
      <c r="F5" s="89">
        <f t="shared" si="0"/>
        <v>7.2399247987873636</v>
      </c>
      <c r="G5" s="95">
        <f t="shared" si="0"/>
        <v>15742.621648272368</v>
      </c>
    </row>
    <row r="6" spans="2:7" x14ac:dyDescent="0.25">
      <c r="B6" s="3">
        <v>3</v>
      </c>
      <c r="C6" s="3" t="s">
        <v>1443</v>
      </c>
      <c r="D6" s="98">
        <f>SUM(G240:G374)</f>
        <v>1065.8942673619692</v>
      </c>
      <c r="E6" s="92">
        <f t="shared" ref="E6:G6" si="1">SUM(H240:H374)</f>
        <v>3.2991903422082176</v>
      </c>
      <c r="F6" s="89">
        <f t="shared" si="1"/>
        <v>6.6393242811682978</v>
      </c>
      <c r="G6" s="95">
        <f t="shared" si="1"/>
        <v>14617.77817224205</v>
      </c>
    </row>
    <row r="7" spans="2:7" x14ac:dyDescent="0.25">
      <c r="B7" s="3">
        <v>4</v>
      </c>
      <c r="C7" s="3" t="s">
        <v>1462</v>
      </c>
      <c r="D7" s="98">
        <f>SUM(G375:G454)</f>
        <v>610.88843281858533</v>
      </c>
      <c r="E7" s="92">
        <f t="shared" ref="E7:G7" si="2">SUM(H375:H454)</f>
        <v>1.9358507882699312</v>
      </c>
      <c r="F7" s="89">
        <f t="shared" si="2"/>
        <v>3.9568922492862408</v>
      </c>
      <c r="G7" s="95">
        <f t="shared" si="2"/>
        <v>8578.4418045195944</v>
      </c>
    </row>
    <row r="8" spans="2:7" x14ac:dyDescent="0.25">
      <c r="B8" s="3">
        <v>5</v>
      </c>
      <c r="C8" s="3" t="s">
        <v>1444</v>
      </c>
      <c r="D8" s="98">
        <f>SUM(G455:G549)</f>
        <v>736.61361407573474</v>
      </c>
      <c r="E8" s="92">
        <f t="shared" ref="E8:G8" si="3">SUM(H455:H549)</f>
        <v>2.3575790916098227</v>
      </c>
      <c r="F8" s="89">
        <f t="shared" si="3"/>
        <v>4.8393549092172936</v>
      </c>
      <c r="G8" s="95">
        <f t="shared" si="3"/>
        <v>10462.19898157</v>
      </c>
    </row>
    <row r="9" spans="2:7" x14ac:dyDescent="0.25">
      <c r="B9" s="3">
        <v>6</v>
      </c>
      <c r="C9" s="3" t="s">
        <v>1446</v>
      </c>
      <c r="D9" s="98">
        <f>SUM(G550:G747)</f>
        <v>1553.5473849024054</v>
      </c>
      <c r="E9" s="92">
        <f t="shared" ref="E9:G9" si="4">SUM(H550:H747)</f>
        <v>4.8861368713017681</v>
      </c>
      <c r="F9" s="89">
        <f t="shared" si="4"/>
        <v>9.9646519730804179</v>
      </c>
      <c r="G9" s="95">
        <f t="shared" si="4"/>
        <v>21761.541889538057</v>
      </c>
    </row>
    <row r="10" spans="2:7" x14ac:dyDescent="0.25">
      <c r="B10" s="3">
        <v>7</v>
      </c>
      <c r="C10" s="3" t="s">
        <v>1448</v>
      </c>
      <c r="D10" s="98">
        <f>SUM(G748:G821)</f>
        <v>476.08703136506904</v>
      </c>
      <c r="E10" s="92">
        <f t="shared" ref="E10:G10" si="5">SUM(H748:H821)</f>
        <v>1.4841883176857411</v>
      </c>
      <c r="F10" s="89">
        <f t="shared" si="5"/>
        <v>3.0269807568290465</v>
      </c>
      <c r="G10" s="95">
        <f t="shared" si="5"/>
        <v>6602.9639185554242</v>
      </c>
    </row>
    <row r="11" spans="2:7" x14ac:dyDescent="0.25">
      <c r="B11" s="3">
        <v>8</v>
      </c>
      <c r="C11" s="3" t="s">
        <v>1451</v>
      </c>
      <c r="D11" s="98">
        <f>SUM(G822:G902)</f>
        <v>598.25112312734063</v>
      </c>
      <c r="E11" s="92">
        <f t="shared" ref="E11:G11" si="6">SUM(H822:H902)</f>
        <v>1.8792338414805168</v>
      </c>
      <c r="F11" s="89">
        <f t="shared" si="6"/>
        <v>3.7922197328368394</v>
      </c>
      <c r="G11" s="95">
        <f t="shared" si="6"/>
        <v>8288.7076942129534</v>
      </c>
    </row>
    <row r="12" spans="2:7" x14ac:dyDescent="0.25">
      <c r="B12" s="3">
        <v>9</v>
      </c>
      <c r="C12" s="3" t="s">
        <v>1463</v>
      </c>
      <c r="D12" s="98">
        <f>SUM(G903:G992)</f>
        <v>728.98622705753326</v>
      </c>
      <c r="E12" s="92">
        <f t="shared" ref="E12:G12" si="7">SUM(H903:H992)</f>
        <v>2.3000481197505587</v>
      </c>
      <c r="F12" s="89">
        <f t="shared" si="7"/>
        <v>4.6796520351306983</v>
      </c>
      <c r="G12" s="95">
        <f t="shared" si="7"/>
        <v>10175.645700301193</v>
      </c>
    </row>
    <row r="13" spans="2:7" x14ac:dyDescent="0.25">
      <c r="B13" s="3">
        <v>10</v>
      </c>
      <c r="C13" s="3" t="s">
        <v>1453</v>
      </c>
      <c r="D13" s="98">
        <f>SUM(G993:G1091)</f>
        <v>760.83130832190807</v>
      </c>
      <c r="E13" s="92">
        <f t="shared" ref="E13:G13" si="8">SUM(H993:H1091)</f>
        <v>2.4138158752389658</v>
      </c>
      <c r="F13" s="89">
        <f t="shared" si="8"/>
        <v>4.9416115755529866</v>
      </c>
      <c r="G13" s="95">
        <f t="shared" si="8"/>
        <v>10666.654760621695</v>
      </c>
    </row>
    <row r="14" spans="2:7" x14ac:dyDescent="0.25">
      <c r="B14" s="3">
        <v>11</v>
      </c>
      <c r="C14" s="3" t="s">
        <v>1454</v>
      </c>
      <c r="D14" s="98">
        <f>SUM(G1092:G1202)</f>
        <v>832.27856523351795</v>
      </c>
      <c r="E14" s="92">
        <f t="shared" ref="E14:G14" si="9">SUM(H1092:H1202)</f>
        <v>2.6351784609672646</v>
      </c>
      <c r="F14" s="89">
        <f t="shared" si="9"/>
        <v>5.3616561874263331</v>
      </c>
      <c r="G14" s="95">
        <f t="shared" si="9"/>
        <v>11635.534711564042</v>
      </c>
    </row>
    <row r="15" spans="2:7" x14ac:dyDescent="0.25">
      <c r="B15" s="3">
        <v>12</v>
      </c>
      <c r="C15" s="3" t="s">
        <v>1455</v>
      </c>
      <c r="D15" s="98">
        <f>SUM(G1203:G1305)</f>
        <v>733.90586934130977</v>
      </c>
      <c r="E15" s="92">
        <f t="shared" ref="E15:G15" si="10">SUM(H1203:H1305)</f>
        <v>2.4676090122806267</v>
      </c>
      <c r="F15" s="89">
        <f t="shared" si="10"/>
        <v>5.3164469491511239</v>
      </c>
      <c r="G15" s="95">
        <f t="shared" si="10"/>
        <v>10999.035391972071</v>
      </c>
    </row>
    <row r="16" spans="2:7" x14ac:dyDescent="0.25">
      <c r="B16" s="3">
        <v>13</v>
      </c>
      <c r="C16" s="3" t="s">
        <v>1456</v>
      </c>
      <c r="D16" s="98">
        <f>SUM(G1306:G1363)</f>
        <v>426.84389839750236</v>
      </c>
      <c r="E16" s="92">
        <f t="shared" ref="E16:G16" si="11">SUM(H1306:H1363)</f>
        <v>1.3489409805152923</v>
      </c>
      <c r="F16" s="89">
        <f t="shared" si="11"/>
        <v>2.7148041959699669</v>
      </c>
      <c r="G16" s="95">
        <f t="shared" si="11"/>
        <v>5909.8777168228662</v>
      </c>
    </row>
    <row r="17" spans="2:10" ht="14.25" customHeight="1" thickBot="1" x14ac:dyDescent="0.3">
      <c r="C17" s="85" t="s">
        <v>55</v>
      </c>
      <c r="D17" s="114">
        <f>G1364</f>
        <v>10195.272774110261</v>
      </c>
      <c r="E17" s="116">
        <f t="shared" ref="E17:G17" si="12">H1364</f>
        <v>32.307907264384973</v>
      </c>
      <c r="F17" s="117">
        <f t="shared" si="12"/>
        <v>66.037583381802477</v>
      </c>
      <c r="G17" s="118">
        <f t="shared" si="12"/>
        <v>143167.801967337</v>
      </c>
    </row>
    <row r="18" spans="2:10" ht="14.25" customHeight="1" x14ac:dyDescent="0.25"/>
    <row r="19" spans="2:10" ht="14.25" customHeight="1" x14ac:dyDescent="0.25"/>
    <row r="20" spans="2:10" ht="14.25" customHeight="1" x14ac:dyDescent="0.25">
      <c r="B20" s="187" t="s">
        <v>0</v>
      </c>
      <c r="C20" s="187" t="s">
        <v>1</v>
      </c>
      <c r="D20" s="187" t="s">
        <v>128</v>
      </c>
      <c r="E20" s="187" t="s">
        <v>129</v>
      </c>
      <c r="F20" s="185" t="s">
        <v>3</v>
      </c>
      <c r="G20" s="183" t="s">
        <v>88</v>
      </c>
      <c r="H20" s="183"/>
      <c r="I20" s="183"/>
      <c r="J20" s="184" t="s">
        <v>90</v>
      </c>
    </row>
    <row r="21" spans="2:10" ht="15" customHeight="1" x14ac:dyDescent="0.35">
      <c r="B21" s="188"/>
      <c r="C21" s="188"/>
      <c r="D21" s="188"/>
      <c r="E21" s="188"/>
      <c r="F21" s="186"/>
      <c r="G21" s="100" t="s">
        <v>102</v>
      </c>
      <c r="H21" s="121" t="s">
        <v>89</v>
      </c>
      <c r="I21" s="104" t="s">
        <v>1458</v>
      </c>
      <c r="J21" s="184"/>
    </row>
    <row r="22" spans="2:10" ht="14.25" customHeight="1" x14ac:dyDescent="0.25">
      <c r="B22" s="80" t="s">
        <v>243</v>
      </c>
      <c r="C22" s="80" t="s">
        <v>1461</v>
      </c>
      <c r="D22" s="82" t="s">
        <v>1172</v>
      </c>
      <c r="E22" s="82" t="s">
        <v>640</v>
      </c>
      <c r="F22" s="26">
        <v>46.23</v>
      </c>
      <c r="G22" s="98">
        <f>F22*('Mieszkalne-ankiety'!$R$138/'Mieszkalne-ankiety'!$D$138)</f>
        <v>3.1557426640597153</v>
      </c>
      <c r="H22" s="115">
        <f>F22*('Mieszkalne-ankiety'!$S$138/'Mieszkalne-ankiety'!$D$138)</f>
        <v>1.0000266162530611E-2</v>
      </c>
      <c r="I22" s="89">
        <f>F22*('Mieszkalne-ankiety'!$T$138/'Mieszkalne-ankiety'!$D$138)</f>
        <v>2.0440612421725173E-2</v>
      </c>
      <c r="J22" s="95">
        <f>F22*('Mieszkalne-ankiety'!$U$138/'Mieszkalne-ankiety'!$D$138)</f>
        <v>44.314728089990261</v>
      </c>
    </row>
    <row r="23" spans="2:10" x14ac:dyDescent="0.25">
      <c r="B23" s="80" t="s">
        <v>130</v>
      </c>
      <c r="C23" s="80" t="s">
        <v>1461</v>
      </c>
      <c r="D23" s="82" t="s">
        <v>1127</v>
      </c>
      <c r="E23" s="82" t="s">
        <v>640</v>
      </c>
      <c r="F23" s="26">
        <v>88.43</v>
      </c>
      <c r="G23" s="98">
        <f>F23*('Mieszkalne-ankiety'!$R$138/'Mieszkalne-ankiety'!$D$138)</f>
        <v>6.0363903046247174</v>
      </c>
      <c r="H23" s="115">
        <f>F23*('Mieszkalne-ankiety'!$S$138/'Mieszkalne-ankiety'!$D$138)</f>
        <v>1.9128780807972787E-2</v>
      </c>
      <c r="I23" s="89">
        <f>F23*('Mieszkalne-ankiety'!$T$138/'Mieszkalne-ankiety'!$D$138)</f>
        <v>3.9099358781162823E-2</v>
      </c>
      <c r="J23" s="95">
        <f>F23*('Mieszkalne-ankiety'!$U$138/'Mieszkalne-ankiety'!$D$138)</f>
        <v>84.766415855458348</v>
      </c>
    </row>
    <row r="24" spans="2:10" x14ac:dyDescent="0.25">
      <c r="B24" s="80" t="s">
        <v>186</v>
      </c>
      <c r="C24" s="80" t="s">
        <v>1461</v>
      </c>
      <c r="D24" s="82" t="s">
        <v>1464</v>
      </c>
      <c r="E24" s="82" t="s">
        <v>640</v>
      </c>
      <c r="F24" s="26">
        <v>155.47</v>
      </c>
      <c r="G24" s="98">
        <f>F24*('Mieszkalne-ankiety'!$R$138/'Mieszkalne-ankiety'!$D$138)</f>
        <v>10.612660869162102</v>
      </c>
      <c r="H24" s="115">
        <f>F24*('Mieszkalne-ankiety'!$S$138/'Mieszkalne-ankiety'!$D$138)</f>
        <v>3.3630572794476184E-2</v>
      </c>
      <c r="I24" s="89">
        <f>F24*('Mieszkalne-ankiety'!$T$138/'Mieszkalne-ankiety'!$D$138)</f>
        <v>6.8741120770184141E-2</v>
      </c>
      <c r="J24" s="95">
        <f>F24*('Mieszkalne-ankiety'!$U$138/'Mieszkalne-ankiety'!$D$138)</f>
        <v>149.02900229614508</v>
      </c>
    </row>
    <row r="25" spans="2:10" x14ac:dyDescent="0.25">
      <c r="B25" s="80" t="s">
        <v>133</v>
      </c>
      <c r="C25" s="80" t="s">
        <v>1461</v>
      </c>
      <c r="D25" s="82" t="s">
        <v>1039</v>
      </c>
      <c r="E25" s="82" t="s">
        <v>640</v>
      </c>
      <c r="F25" s="26">
        <v>57.05</v>
      </c>
      <c r="G25" s="98">
        <f>F25*('Mieszkalne-ankiety'!$R$138/'Mieszkalne-ankiety'!$D$138)</f>
        <v>3.8943352581571871</v>
      </c>
      <c r="H25" s="115">
        <f>F25*('Mieszkalne-ankiety'!$S$138/'Mieszkalne-ankiety'!$D$138)</f>
        <v>1.2340800012380951E-2</v>
      </c>
      <c r="I25" s="89">
        <f>F25*('Mieszkalne-ankiety'!$T$138/'Mieszkalne-ankiety'!$D$138)</f>
        <v>2.5224679616253971E-2</v>
      </c>
      <c r="J25" s="95">
        <f>F25*('Mieszkalne-ankiety'!$U$138/'Mieszkalne-ankiety'!$D$138)</f>
        <v>54.686464147392265</v>
      </c>
    </row>
    <row r="26" spans="2:10" x14ac:dyDescent="0.25">
      <c r="B26" s="80" t="s">
        <v>188</v>
      </c>
      <c r="C26" s="80" t="s">
        <v>1461</v>
      </c>
      <c r="D26" s="82" t="s">
        <v>1465</v>
      </c>
      <c r="E26" s="82" t="s">
        <v>640</v>
      </c>
      <c r="F26" s="26">
        <v>142.22999999999999</v>
      </c>
      <c r="G26" s="98">
        <f>F26*('Mieszkalne-ankiety'!$R$138/'Mieszkalne-ankiety'!$D$138)</f>
        <v>9.7088747373829403</v>
      </c>
      <c r="H26" s="115">
        <f>F26*('Mieszkalne-ankiety'!$S$138/'Mieszkalne-ankiety'!$D$138)</f>
        <v>3.0766555403346933E-2</v>
      </c>
      <c r="I26" s="89">
        <f>F26*('Mieszkalne-ankiety'!$T$138/'Mieszkalne-ankiety'!$D$138)</f>
        <v>6.2887049637507492E-2</v>
      </c>
      <c r="J26" s="95">
        <f>F26*('Mieszkalne-ankiety'!$U$138/'Mieszkalne-ankiety'!$D$138)</f>
        <v>136.33752490242949</v>
      </c>
    </row>
    <row r="27" spans="2:10" x14ac:dyDescent="0.25">
      <c r="B27" s="80" t="s">
        <v>134</v>
      </c>
      <c r="C27" s="80" t="s">
        <v>1461</v>
      </c>
      <c r="D27" s="82" t="s">
        <v>1466</v>
      </c>
      <c r="E27" s="82" t="s">
        <v>640</v>
      </c>
      <c r="F27" s="26">
        <v>101.3</v>
      </c>
      <c r="G27" s="98">
        <f>F27*('Mieszkalne-ankiety'!$R$138/'Mieszkalne-ankiety'!$D$138)</f>
        <v>6.9149195732046111</v>
      </c>
      <c r="H27" s="115">
        <f>F27*('Mieszkalne-ankiety'!$S$138/'Mieszkalne-ankiety'!$D$138)</f>
        <v>2.1912761459319724E-2</v>
      </c>
      <c r="I27" s="89">
        <f>F27*('Mieszkalne-ankiety'!$T$138/'Mieszkalne-ankiety'!$D$138)</f>
        <v>4.4789834270403631E-2</v>
      </c>
      <c r="J27" s="95">
        <f>F27*('Mieszkalne-ankiety'!$U$138/'Mieszkalne-ankiety'!$D$138)</f>
        <v>97.103222053125975</v>
      </c>
    </row>
    <row r="28" spans="2:10" x14ac:dyDescent="0.25">
      <c r="B28" s="80" t="s">
        <v>137</v>
      </c>
      <c r="C28" s="80" t="s">
        <v>1461</v>
      </c>
      <c r="D28" s="82" t="s">
        <v>587</v>
      </c>
      <c r="E28" s="82" t="s">
        <v>640</v>
      </c>
      <c r="F28" s="26">
        <v>127.58</v>
      </c>
      <c r="G28" s="98">
        <f>F28*('Mieszkalne-ankiety'!$R$138/'Mieszkalne-ankiety'!$D$138)</f>
        <v>8.7088394782768432</v>
      </c>
      <c r="H28" s="115">
        <f>F28*('Mieszkalne-ankiety'!$S$138/'Mieszkalne-ankiety'!$D$138)</f>
        <v>2.7597533138993196E-2</v>
      </c>
      <c r="I28" s="89">
        <f>F28*('Mieszkalne-ankiety'!$T$138/'Mieszkalne-ankiety'!$D$138)</f>
        <v>5.6409546458224047E-2</v>
      </c>
      <c r="J28" s="95">
        <f>F28*('Mieszkalne-ankiety'!$U$138/'Mieszkalne-ankiety'!$D$138)</f>
        <v>122.29446268053121</v>
      </c>
    </row>
    <row r="29" spans="2:10" x14ac:dyDescent="0.25">
      <c r="B29" s="80" t="s">
        <v>139</v>
      </c>
      <c r="C29" s="80" t="s">
        <v>1461</v>
      </c>
      <c r="D29" s="82" t="s">
        <v>1467</v>
      </c>
      <c r="E29" s="82" t="s">
        <v>640</v>
      </c>
      <c r="F29" s="26">
        <v>120.42</v>
      </c>
      <c r="G29" s="98">
        <f>F29*('Mieszkalne-ankiety'!$R$138/'Mieszkalne-ankiety'!$D$138)</f>
        <v>8.2200850444748212</v>
      </c>
      <c r="H29" s="115">
        <f>F29*('Mieszkalne-ankiety'!$S$138/'Mieszkalne-ankiety'!$D$138)</f>
        <v>2.6048714066448979E-2</v>
      </c>
      <c r="I29" s="89">
        <f>F29*('Mieszkalne-ankiety'!$T$138/'Mieszkalne-ankiety'!$D$138)</f>
        <v>5.3243749682546949E-2</v>
      </c>
      <c r="J29" s="95">
        <f>F29*('Mieszkalne-ankiety'!$U$138/'Mieszkalne-ankiety'!$D$138)</f>
        <v>115.43109575160346</v>
      </c>
    </row>
    <row r="30" spans="2:10" x14ac:dyDescent="0.25">
      <c r="B30" s="80" t="s">
        <v>141</v>
      </c>
      <c r="C30" s="80" t="s">
        <v>1461</v>
      </c>
      <c r="D30" s="82" t="s">
        <v>1468</v>
      </c>
      <c r="E30" s="82" t="s">
        <v>640</v>
      </c>
      <c r="F30" s="26">
        <v>214.21</v>
      </c>
      <c r="G30" s="98">
        <f>F30*('Mieszkalne-ankiety'!$R$138/'Mieszkalne-ankiety'!$D$138)</f>
        <v>14.62235855652675</v>
      </c>
      <c r="H30" s="115">
        <f>F30*('Mieszkalne-ankiety'!$S$138/'Mieszkalne-ankiety'!$D$138)</f>
        <v>4.6336946023700677E-2</v>
      </c>
      <c r="I30" s="89">
        <f>F30*('Mieszkalne-ankiety'!$T$138/'Mieszkalne-ankiety'!$D$138)</f>
        <v>9.471303454159094E-2</v>
      </c>
      <c r="J30" s="95">
        <f>F30*('Mieszkalne-ankiety'!$U$138/'Mieszkalne-ankiety'!$D$138)</f>
        <v>205.33545109575633</v>
      </c>
    </row>
    <row r="31" spans="2:10" x14ac:dyDescent="0.25">
      <c r="B31" s="80" t="s">
        <v>253</v>
      </c>
      <c r="C31" s="80" t="s">
        <v>1461</v>
      </c>
      <c r="D31" s="82" t="s">
        <v>804</v>
      </c>
      <c r="E31" s="82" t="s">
        <v>640</v>
      </c>
      <c r="F31" s="26">
        <v>116.09</v>
      </c>
      <c r="G31" s="98">
        <f>F31*('Mieszkalne-ankiety'!$R$138/'Mieszkalne-ankiety'!$D$138)</f>
        <v>7.9245114832509707</v>
      </c>
      <c r="H31" s="115">
        <f>F31*('Mieszkalne-ankiety'!$S$138/'Mieszkalne-ankiety'!$D$138)</f>
        <v>2.5112067895482992E-2</v>
      </c>
      <c r="I31" s="89">
        <f>F31*('Mieszkalne-ankiety'!$T$138/'Mieszkalne-ankiety'!$D$138)</f>
        <v>5.1329238503960102E-2</v>
      </c>
      <c r="J31" s="95">
        <f>F31*('Mieszkalne-ankiety'!$U$138/'Mieszkalne-ankiety'!$D$138)</f>
        <v>111.2804841870424</v>
      </c>
    </row>
    <row r="32" spans="2:10" x14ac:dyDescent="0.25">
      <c r="B32" s="80" t="s">
        <v>143</v>
      </c>
      <c r="C32" s="80" t="s">
        <v>1461</v>
      </c>
      <c r="D32" s="82" t="s">
        <v>803</v>
      </c>
      <c r="E32" s="82" t="s">
        <v>640</v>
      </c>
      <c r="F32" s="26">
        <v>141.19999999999999</v>
      </c>
      <c r="G32" s="98">
        <f>F32*('Mieszkalne-ankiety'!$R$138/'Mieszkalne-ankiety'!$D$138)</f>
        <v>9.6385650911795757</v>
      </c>
      <c r="H32" s="115">
        <f>F32*('Mieszkalne-ankiety'!$S$138/'Mieszkalne-ankiety'!$D$138)</f>
        <v>3.0543750425034009E-2</v>
      </c>
      <c r="I32" s="89">
        <f>F32*('Mieszkalne-ankiety'!$T$138/'Mieszkalne-ankiety'!$D$138)</f>
        <v>6.2431634738213157E-2</v>
      </c>
      <c r="J32" s="95">
        <f>F32*('Mieszkalne-ankiety'!$U$138/'Mieszkalne-ankiety'!$D$138)</f>
        <v>135.35019697829603</v>
      </c>
    </row>
    <row r="33" spans="2:10" x14ac:dyDescent="0.25">
      <c r="B33" s="80" t="s">
        <v>144</v>
      </c>
      <c r="C33" s="80" t="s">
        <v>1461</v>
      </c>
      <c r="D33" s="82" t="s">
        <v>1469</v>
      </c>
      <c r="E33" s="82" t="s">
        <v>640</v>
      </c>
      <c r="F33" s="26">
        <v>132.85</v>
      </c>
      <c r="G33" s="98">
        <f>F33*('Mieszkalne-ankiety'!$R$138/'Mieszkalne-ankiety'!$D$138)</f>
        <v>9.068579124385316</v>
      </c>
      <c r="H33" s="115">
        <f>F33*('Mieszkalne-ankiety'!$S$138/'Mieszkalne-ankiety'!$D$138)</f>
        <v>2.873751589210884E-2</v>
      </c>
      <c r="I33" s="89">
        <f>F33*('Mieszkalne-ankiety'!$T$138/'Mieszkalne-ankiety'!$D$138)</f>
        <v>5.8739679001215427E-2</v>
      </c>
      <c r="J33" s="95">
        <f>F33*('Mieszkalne-ankiety'!$U$138/'Mieszkalne-ankiety'!$D$138)</f>
        <v>127.34613079721407</v>
      </c>
    </row>
    <row r="34" spans="2:10" x14ac:dyDescent="0.25">
      <c r="B34" s="80" t="s">
        <v>256</v>
      </c>
      <c r="C34" s="80" t="s">
        <v>1461</v>
      </c>
      <c r="D34" s="82" t="s">
        <v>791</v>
      </c>
      <c r="E34" s="82" t="s">
        <v>640</v>
      </c>
      <c r="F34" s="26">
        <v>109.99</v>
      </c>
      <c r="G34" s="98">
        <f>F34*('Mieszkalne-ankiety'!$R$138/'Mieszkalne-ankiety'!$D$138)</f>
        <v>7.5081145494252235</v>
      </c>
      <c r="H34" s="115">
        <f>F34*('Mieszkalne-ankiety'!$S$138/'Mieszkalne-ankiety'!$D$138)</f>
        <v>2.3792543266639453E-2</v>
      </c>
      <c r="I34" s="89">
        <f>F34*('Mieszkalne-ankiety'!$T$138/'Mieszkalne-ankiety'!$D$138)</f>
        <v>4.8632121139207264E-2</v>
      </c>
      <c r="J34" s="95">
        <f>F34*('Mieszkalne-ankiety'!$U$138/'Mieszkalne-ankiety'!$D$138)</f>
        <v>105.43320230625199</v>
      </c>
    </row>
    <row r="35" spans="2:10" x14ac:dyDescent="0.25">
      <c r="B35" s="80" t="s">
        <v>146</v>
      </c>
      <c r="C35" s="80" t="s">
        <v>1461</v>
      </c>
      <c r="D35" s="82" t="s">
        <v>343</v>
      </c>
      <c r="E35" s="82" t="s">
        <v>640</v>
      </c>
      <c r="F35" s="26">
        <v>135.22</v>
      </c>
      <c r="G35" s="98">
        <f>F35*('Mieszkalne-ankiety'!$R$138/'Mieszkalne-ankiety'!$D$138)</f>
        <v>9.2303595724454848</v>
      </c>
      <c r="H35" s="115">
        <f>F35*('Mieszkalne-ankiety'!$S$138/'Mieszkalne-ankiety'!$D$138)</f>
        <v>2.9250183657741492E-2</v>
      </c>
      <c r="I35" s="89">
        <f>F35*('Mieszkalne-ankiety'!$T$138/'Mieszkalne-ankiety'!$D$138)</f>
        <v>5.9787575419980053E-2</v>
      </c>
      <c r="J35" s="95">
        <f>F35*('Mieszkalne-ankiety'!$U$138/'Mieszkalne-ankiety'!$D$138)</f>
        <v>129.61794359352118</v>
      </c>
    </row>
    <row r="36" spans="2:10" x14ac:dyDescent="0.25">
      <c r="B36" s="80" t="s">
        <v>149</v>
      </c>
      <c r="C36" s="80" t="s">
        <v>1461</v>
      </c>
      <c r="D36" s="82" t="s">
        <v>370</v>
      </c>
      <c r="E36" s="82" t="s">
        <v>640</v>
      </c>
      <c r="F36" s="26">
        <v>99.08</v>
      </c>
      <c r="G36" s="98">
        <f>F36*('Mieszkalne-ankiety'!$R$138/'Mieszkalne-ankiety'!$D$138)</f>
        <v>6.7633783940090115</v>
      </c>
      <c r="H36" s="115">
        <f>F36*('Mieszkalne-ankiety'!$S$138/'Mieszkalne-ankiety'!$D$138)</f>
        <v>2.1432541020625848E-2</v>
      </c>
      <c r="I36" s="89">
        <f>F36*('Mieszkalne-ankiety'!$T$138/'Mieszkalne-ankiety'!$D$138)</f>
        <v>4.380826040978867E-2</v>
      </c>
      <c r="J36" s="95">
        <f>F36*('Mieszkalne-ankiety'!$U$138/'Mieszkalne-ankiety'!$D$138)</f>
        <v>94.975194876838316</v>
      </c>
    </row>
    <row r="37" spans="2:10" x14ac:dyDescent="0.25">
      <c r="B37" s="80" t="s">
        <v>151</v>
      </c>
      <c r="C37" s="80" t="s">
        <v>1461</v>
      </c>
      <c r="D37" s="82" t="s">
        <v>786</v>
      </c>
      <c r="E37" s="82" t="s">
        <v>640</v>
      </c>
      <c r="F37" s="26">
        <v>115.66</v>
      </c>
      <c r="G37" s="98">
        <f>F37*('Mieszkalne-ankiety'!$R$138/'Mieszkalne-ankiety'!$D$138)</f>
        <v>7.8951589125058765</v>
      </c>
      <c r="H37" s="115">
        <f>F37*('Mieszkalne-ankiety'!$S$138/'Mieszkalne-ankiety'!$D$138)</f>
        <v>2.5019052224925169E-2</v>
      </c>
      <c r="I37" s="89">
        <f>F37*('Mieszkalne-ankiety'!$T$138/'Mieszkalne-ankiety'!$D$138)</f>
        <v>5.1139113837264404E-2</v>
      </c>
      <c r="J37" s="95">
        <f>F37*('Mieszkalne-ankiety'!$U$138/'Mieszkalne-ankiety'!$D$138)</f>
        <v>110.86829874298668</v>
      </c>
    </row>
    <row r="38" spans="2:10" x14ac:dyDescent="0.25">
      <c r="B38" s="80" t="s">
        <v>277</v>
      </c>
      <c r="C38" s="80" t="s">
        <v>1461</v>
      </c>
      <c r="D38" s="82" t="s">
        <v>185</v>
      </c>
      <c r="E38" s="82" t="s">
        <v>640</v>
      </c>
      <c r="F38" s="26">
        <v>92.56</v>
      </c>
      <c r="G38" s="98">
        <f>F38*('Mieszkalne-ankiety'!$R$138/'Mieszkalne-ankiety'!$D$138)</f>
        <v>6.318311507362476</v>
      </c>
      <c r="H38" s="115">
        <f>F38*('Mieszkalne-ankiety'!$S$138/'Mieszkalne-ankiety'!$D$138)</f>
        <v>2.0022163876353739E-2</v>
      </c>
      <c r="I38" s="89">
        <f>F38*('Mieszkalne-ankiety'!$T$138/'Mieszkalne-ankiety'!$D$138)</f>
        <v>4.0925439882216787E-2</v>
      </c>
      <c r="J38" s="95">
        <f>F38*('Mieszkalne-ankiety'!$U$138/'Mieszkalne-ankiety'!$D$138)</f>
        <v>88.725313259993499</v>
      </c>
    </row>
    <row r="39" spans="2:10" x14ac:dyDescent="0.25">
      <c r="B39" s="80" t="s">
        <v>154</v>
      </c>
      <c r="C39" s="80" t="s">
        <v>1461</v>
      </c>
      <c r="D39" s="82" t="s">
        <v>1470</v>
      </c>
      <c r="E39" s="82" t="s">
        <v>640</v>
      </c>
      <c r="F39" s="26">
        <v>104.46</v>
      </c>
      <c r="G39" s="98">
        <f>F39*('Mieszkalne-ankiety'!$R$138/'Mieszkalne-ankiety'!$D$138)</f>
        <v>7.1306268372848338</v>
      </c>
      <c r="H39" s="115">
        <f>F39*('Mieszkalne-ankiety'!$S$138/'Mieszkalne-ankiety'!$D$138)</f>
        <v>2.2596318480163261E-2</v>
      </c>
      <c r="I39" s="89">
        <f>F39*('Mieszkalne-ankiety'!$T$138/'Mieszkalne-ankiety'!$D$138)</f>
        <v>4.6187029495423131E-2</v>
      </c>
      <c r="J39" s="95">
        <f>F39*('Mieszkalne-ankiety'!$U$138/'Mieszkalne-ankiety'!$D$138)</f>
        <v>100.13230578153544</v>
      </c>
    </row>
    <row r="40" spans="2:10" x14ac:dyDescent="0.25">
      <c r="B40" s="80" t="s">
        <v>156</v>
      </c>
      <c r="C40" s="80" t="s">
        <v>1461</v>
      </c>
      <c r="D40" s="82" t="s">
        <v>1471</v>
      </c>
      <c r="E40" s="82" t="s">
        <v>640</v>
      </c>
      <c r="F40" s="26">
        <v>107.58</v>
      </c>
      <c r="G40" s="98">
        <f>F40*('Mieszkalne-ankiety'!$R$138/'Mieszkalne-ankiety'!$D$138)</f>
        <v>7.3436036296678386</v>
      </c>
      <c r="H40" s="115">
        <f>F40*('Mieszkalne-ankiety'!$S$138/'Mieszkalne-ankiety'!$D$138)</f>
        <v>2.3271222880489793E-2</v>
      </c>
      <c r="I40" s="89">
        <f>F40*('Mieszkalne-ankiety'!$T$138/'Mieszkalne-ankiety'!$D$138)</f>
        <v>4.7566538704936059E-2</v>
      </c>
      <c r="J40" s="95">
        <f>F40*('Mieszkalne-ankiety'!$U$138/'Mieszkalne-ankiety'!$D$138)</f>
        <v>103.12304667793971</v>
      </c>
    </row>
    <row r="41" spans="2:10" x14ac:dyDescent="0.25">
      <c r="B41" s="80" t="s">
        <v>262</v>
      </c>
      <c r="C41" s="80" t="s">
        <v>1461</v>
      </c>
      <c r="D41" s="82" t="s">
        <v>1472</v>
      </c>
      <c r="E41" s="82" t="s">
        <v>640</v>
      </c>
      <c r="F41" s="26">
        <v>114.71</v>
      </c>
      <c r="G41" s="98">
        <f>F41*('Mieszkalne-ankiety'!$R$138/'Mieszkalne-ankiety'!$D$138)</f>
        <v>7.8303102096969486</v>
      </c>
      <c r="H41" s="115">
        <f>F41*('Mieszkalne-ankiety'!$S$138/'Mieszkalne-ankiety'!$D$138)</f>
        <v>2.4813552487646256E-2</v>
      </c>
      <c r="I41" s="89">
        <f>F41*('Mieszkalne-ankiety'!$T$138/'Mieszkalne-ankiety'!$D$138)</f>
        <v>5.0719070968983225E-2</v>
      </c>
      <c r="J41" s="95">
        <f>F41*('Mieszkalne-ankiety'!$U$138/'Mieszkalne-ankiety'!$D$138)</f>
        <v>109.95765648286357</v>
      </c>
    </row>
    <row r="42" spans="2:10" x14ac:dyDescent="0.25">
      <c r="B42" s="80" t="s">
        <v>264</v>
      </c>
      <c r="C42" s="80" t="s">
        <v>1461</v>
      </c>
      <c r="D42" s="82" t="s">
        <v>1473</v>
      </c>
      <c r="E42" s="82" t="s">
        <v>640</v>
      </c>
      <c r="F42" s="26">
        <v>120.82</v>
      </c>
      <c r="G42" s="98">
        <f>F42*('Mieszkalne-ankiety'!$R$138/'Mieszkalne-ankiety'!$D$138)</f>
        <v>8.2473897614469998</v>
      </c>
      <c r="H42" s="115">
        <f>F42*('Mieszkalne-ankiety'!$S$138/'Mieszkalne-ankiety'!$D$138)</f>
        <v>2.6135240271619044E-2</v>
      </c>
      <c r="I42" s="89">
        <f>F42*('Mieszkalne-ankiety'!$T$138/'Mieszkalne-ankiety'!$D$138)</f>
        <v>5.3420609837612702E-2</v>
      </c>
      <c r="J42" s="95">
        <f>F42*('Mieszkalne-ankiety'!$U$138/'Mieszkalne-ankiety'!$D$138)</f>
        <v>115.81452407165528</v>
      </c>
    </row>
    <row r="43" spans="2:10" x14ac:dyDescent="0.25">
      <c r="B43" s="80" t="s">
        <v>159</v>
      </c>
      <c r="C43" s="80" t="s">
        <v>1461</v>
      </c>
      <c r="D43" s="82" t="s">
        <v>1474</v>
      </c>
      <c r="E43" s="82" t="s">
        <v>640</v>
      </c>
      <c r="F43" s="26">
        <v>225.52</v>
      </c>
      <c r="G43" s="98">
        <f>F43*('Mieszkalne-ankiety'!$R$138/'Mieszkalne-ankiety'!$D$138)</f>
        <v>15.394399428915143</v>
      </c>
      <c r="H43" s="115">
        <f>F43*('Mieszkalne-ankiety'!$S$138/'Mieszkalne-ankiety'!$D$138)</f>
        <v>4.8783474474884354E-2</v>
      </c>
      <c r="I43" s="89">
        <f>F43*('Mieszkalne-ankiety'!$T$138/'Mieszkalne-ankiety'!$D$138)</f>
        <v>9.9713755426075301E-2</v>
      </c>
      <c r="J43" s="95">
        <f>F43*('Mieszkalne-ankiety'!$U$138/'Mieszkalne-ankiety'!$D$138)</f>
        <v>216.17688684522184</v>
      </c>
    </row>
    <row r="44" spans="2:10" x14ac:dyDescent="0.25">
      <c r="B44" s="80" t="s">
        <v>161</v>
      </c>
      <c r="C44" s="80" t="s">
        <v>1461</v>
      </c>
      <c r="D44" s="82" t="s">
        <v>1475</v>
      </c>
      <c r="E44" s="82" t="s">
        <v>640</v>
      </c>
      <c r="F44" s="26">
        <v>120.48</v>
      </c>
      <c r="G44" s="98">
        <f>F44*('Mieszkalne-ankiety'!$R$138/'Mieszkalne-ankiety'!$D$138)</f>
        <v>8.2241807520206471</v>
      </c>
      <c r="H44" s="115">
        <f>F44*('Mieszkalne-ankiety'!$S$138/'Mieszkalne-ankiety'!$D$138)</f>
        <v>2.6061692997224488E-2</v>
      </c>
      <c r="I44" s="89">
        <f>F44*('Mieszkalne-ankiety'!$T$138/'Mieszkalne-ankiety'!$D$138)</f>
        <v>5.3270278705806813E-2</v>
      </c>
      <c r="J44" s="95">
        <f>F44*('Mieszkalne-ankiety'!$U$138/'Mieszkalne-ankiety'!$D$138)</f>
        <v>115.48860999961124</v>
      </c>
    </row>
    <row r="45" spans="2:10" x14ac:dyDescent="0.25">
      <c r="B45" s="80" t="s">
        <v>267</v>
      </c>
      <c r="C45" s="80" t="s">
        <v>1461</v>
      </c>
      <c r="D45" s="82" t="s">
        <v>1476</v>
      </c>
      <c r="E45" s="82" t="s">
        <v>640</v>
      </c>
      <c r="F45" s="26">
        <v>128.99</v>
      </c>
      <c r="G45" s="98">
        <f>F45*('Mieszkalne-ankiety'!$R$138/'Mieszkalne-ankiety'!$D$138)</f>
        <v>8.80508860560378</v>
      </c>
      <c r="H45" s="115">
        <f>F45*('Mieszkalne-ankiety'!$S$138/'Mieszkalne-ankiety'!$D$138)</f>
        <v>2.7902538012217686E-2</v>
      </c>
      <c r="I45" s="89">
        <f>F45*('Mieszkalne-ankiety'!$T$138/'Mieszkalne-ankiety'!$D$138)</f>
        <v>5.7032978504830849E-2</v>
      </c>
      <c r="J45" s="95">
        <f>F45*('Mieszkalne-ankiety'!$U$138/'Mieszkalne-ankiety'!$D$138)</f>
        <v>123.64604750871392</v>
      </c>
    </row>
    <row r="46" spans="2:10" x14ac:dyDescent="0.25">
      <c r="B46" s="80" t="s">
        <v>301</v>
      </c>
      <c r="C46" s="80" t="s">
        <v>1461</v>
      </c>
      <c r="D46" s="82" t="s">
        <v>1477</v>
      </c>
      <c r="E46" s="82" t="s">
        <v>640</v>
      </c>
      <c r="F46" s="26">
        <v>241.69</v>
      </c>
      <c r="G46" s="98">
        <f>F46*('Mieszkalne-ankiety'!$R$138/'Mieszkalne-ankiety'!$D$138)</f>
        <v>16.498192612515524</v>
      </c>
      <c r="H46" s="115">
        <f>F46*('Mieszkalne-ankiety'!$S$138/'Mieszkalne-ankiety'!$D$138)</f>
        <v>5.2281296318884347E-2</v>
      </c>
      <c r="I46" s="89">
        <f>F46*('Mieszkalne-ankiety'!$T$138/'Mieszkalne-ankiety'!$D$138)</f>
        <v>0.10686332719460863</v>
      </c>
      <c r="J46" s="95">
        <f>F46*('Mieszkalne-ankiety'!$U$138/'Mieszkalne-ankiety'!$D$138)</f>
        <v>231.67697668331706</v>
      </c>
    </row>
    <row r="47" spans="2:10" x14ac:dyDescent="0.25">
      <c r="B47" s="80" t="s">
        <v>197</v>
      </c>
      <c r="C47" s="80" t="s">
        <v>1461</v>
      </c>
      <c r="D47" s="82" t="s">
        <v>1478</v>
      </c>
      <c r="E47" s="82" t="s">
        <v>640</v>
      </c>
      <c r="F47" s="26">
        <v>143.37</v>
      </c>
      <c r="G47" s="98">
        <f>F47*('Mieszkalne-ankiety'!$R$138/'Mieszkalne-ankiety'!$D$138)</f>
        <v>9.7866931807536535</v>
      </c>
      <c r="H47" s="115">
        <f>F47*('Mieszkalne-ankiety'!$S$138/'Mieszkalne-ankiety'!$D$138)</f>
        <v>3.1013155088081629E-2</v>
      </c>
      <c r="I47" s="89">
        <f>F47*('Mieszkalne-ankiety'!$T$138/'Mieszkalne-ankiety'!$D$138)</f>
        <v>6.3391101079444914E-2</v>
      </c>
      <c r="J47" s="95">
        <f>F47*('Mieszkalne-ankiety'!$U$138/'Mieszkalne-ankiety'!$D$138)</f>
        <v>137.4302956145772</v>
      </c>
    </row>
    <row r="48" spans="2:10" x14ac:dyDescent="0.25">
      <c r="B48" s="80" t="s">
        <v>320</v>
      </c>
      <c r="C48" s="80" t="s">
        <v>1461</v>
      </c>
      <c r="D48" s="82" t="s">
        <v>911</v>
      </c>
      <c r="E48" s="82" t="s">
        <v>640</v>
      </c>
      <c r="F48" s="26">
        <v>99.12</v>
      </c>
      <c r="G48" s="98">
        <f>F48*('Mieszkalne-ankiety'!$R$138/'Mieszkalne-ankiety'!$D$138)</f>
        <v>6.7661088657062303</v>
      </c>
      <c r="H48" s="115">
        <f>F48*('Mieszkalne-ankiety'!$S$138/'Mieszkalne-ankiety'!$D$138)</f>
        <v>2.1441193641142855E-2</v>
      </c>
      <c r="I48" s="89">
        <f>F48*('Mieszkalne-ankiety'!$T$138/'Mieszkalne-ankiety'!$D$138)</f>
        <v>4.3825946425295248E-2</v>
      </c>
      <c r="J48" s="95">
        <f>F48*('Mieszkalne-ankiety'!$U$138/'Mieszkalne-ankiety'!$D$138)</f>
        <v>95.013537708843501</v>
      </c>
    </row>
    <row r="49" spans="2:10" x14ac:dyDescent="0.25">
      <c r="B49" s="80" t="s">
        <v>373</v>
      </c>
      <c r="C49" s="80" t="s">
        <v>1461</v>
      </c>
      <c r="D49" s="82" t="s">
        <v>458</v>
      </c>
      <c r="E49" s="82" t="s">
        <v>640</v>
      </c>
      <c r="F49" s="26">
        <v>107.28</v>
      </c>
      <c r="G49" s="98">
        <f>F49*('Mieszkalne-ankiety'!$R$138/'Mieszkalne-ankiety'!$D$138)</f>
        <v>7.3231250919387039</v>
      </c>
      <c r="H49" s="115">
        <f>F49*('Mieszkalne-ankiety'!$S$138/'Mieszkalne-ankiety'!$D$138)</f>
        <v>2.3206328226612245E-2</v>
      </c>
      <c r="I49" s="89">
        <f>F49*('Mieszkalne-ankiety'!$T$138/'Mieszkalne-ankiety'!$D$138)</f>
        <v>4.7433893588636741E-2</v>
      </c>
      <c r="J49" s="95">
        <f>F49*('Mieszkalne-ankiety'!$U$138/'Mieszkalne-ankiety'!$D$138)</f>
        <v>102.83547543790084</v>
      </c>
    </row>
    <row r="50" spans="2:10" x14ac:dyDescent="0.25">
      <c r="B50" s="80" t="s">
        <v>164</v>
      </c>
      <c r="C50" s="80" t="s">
        <v>1461</v>
      </c>
      <c r="D50" s="82" t="s">
        <v>457</v>
      </c>
      <c r="E50" s="82" t="s">
        <v>640</v>
      </c>
      <c r="F50" s="26">
        <v>108.24</v>
      </c>
      <c r="G50" s="98">
        <f>F50*('Mieszkalne-ankiety'!$R$138/'Mieszkalne-ankiety'!$D$138)</f>
        <v>7.3886564126719358</v>
      </c>
      <c r="H50" s="115">
        <f>F50*('Mieszkalne-ankiety'!$S$138/'Mieszkalne-ankiety'!$D$138)</f>
        <v>2.3413991119020403E-2</v>
      </c>
      <c r="I50" s="89">
        <f>F50*('Mieszkalne-ankiety'!$T$138/'Mieszkalne-ankiety'!$D$138)</f>
        <v>4.7858357960794559E-2</v>
      </c>
      <c r="J50" s="95">
        <f>F50*('Mieszkalne-ankiety'!$U$138/'Mieszkalne-ankiety'!$D$138)</f>
        <v>103.75570340602522</v>
      </c>
    </row>
    <row r="51" spans="2:10" x14ac:dyDescent="0.25">
      <c r="B51" s="80" t="s">
        <v>356</v>
      </c>
      <c r="C51" s="80" t="s">
        <v>1461</v>
      </c>
      <c r="D51" s="82" t="s">
        <v>1232</v>
      </c>
      <c r="E51" s="82" t="s">
        <v>640</v>
      </c>
      <c r="F51" s="26">
        <v>130.28</v>
      </c>
      <c r="G51" s="98">
        <f>F51*('Mieszkalne-ankiety'!$R$138/'Mieszkalne-ankiety'!$D$138)</f>
        <v>8.8931463178390597</v>
      </c>
      <c r="H51" s="115">
        <f>F51*('Mieszkalne-ankiety'!$S$138/'Mieszkalne-ankiety'!$D$138)</f>
        <v>2.8181585023891155E-2</v>
      </c>
      <c r="I51" s="89">
        <f>F51*('Mieszkalne-ankiety'!$T$138/'Mieszkalne-ankiety'!$D$138)</f>
        <v>5.7603352504917923E-2</v>
      </c>
      <c r="J51" s="95">
        <f>F51*('Mieszkalne-ankiety'!$U$138/'Mieszkalne-ankiety'!$D$138)</f>
        <v>124.88260384088107</v>
      </c>
    </row>
    <row r="52" spans="2:10" x14ac:dyDescent="0.25">
      <c r="B52" s="80" t="s">
        <v>165</v>
      </c>
      <c r="C52" s="80" t="s">
        <v>1461</v>
      </c>
      <c r="D52" s="82" t="s">
        <v>1479</v>
      </c>
      <c r="E52" s="82" t="s">
        <v>640</v>
      </c>
      <c r="F52" s="26">
        <v>137.78</v>
      </c>
      <c r="G52" s="98">
        <f>F52*('Mieszkalne-ankiety'!$R$138/'Mieszkalne-ankiety'!$D$138)</f>
        <v>9.4051097610674361</v>
      </c>
      <c r="H52" s="115">
        <f>F52*('Mieszkalne-ankiety'!$S$138/'Mieszkalne-ankiety'!$D$138)</f>
        <v>2.9803951370829928E-2</v>
      </c>
      <c r="I52" s="89">
        <f>F52*('Mieszkalne-ankiety'!$T$138/'Mieszkalne-ankiety'!$D$138)</f>
        <v>6.0919480412400917E-2</v>
      </c>
      <c r="J52" s="95">
        <f>F52*('Mieszkalne-ankiety'!$U$138/'Mieszkalne-ankiety'!$D$138)</f>
        <v>132.07188484185289</v>
      </c>
    </row>
    <row r="53" spans="2:10" x14ac:dyDescent="0.25">
      <c r="B53" s="80" t="s">
        <v>377</v>
      </c>
      <c r="C53" s="80" t="s">
        <v>1461</v>
      </c>
      <c r="D53" s="82" t="s">
        <v>904</v>
      </c>
      <c r="E53" s="82" t="s">
        <v>640</v>
      </c>
      <c r="F53" s="26">
        <v>89.78</v>
      </c>
      <c r="G53" s="98">
        <f>F53*('Mieszkalne-ankiety'!$R$138/'Mieszkalne-ankiety'!$D$138)</f>
        <v>6.1285437244058247</v>
      </c>
      <c r="H53" s="115">
        <f>F53*('Mieszkalne-ankiety'!$S$138/'Mieszkalne-ankiety'!$D$138)</f>
        <v>1.9420806750421769E-2</v>
      </c>
      <c r="I53" s="89">
        <f>F53*('Mieszkalne-ankiety'!$T$138/'Mieszkalne-ankiety'!$D$138)</f>
        <v>3.9696261804509754E-2</v>
      </c>
      <c r="J53" s="95">
        <f>F53*('Mieszkalne-ankiety'!$U$138/'Mieszkalne-ankiety'!$D$138)</f>
        <v>86.060486435633266</v>
      </c>
    </row>
    <row r="54" spans="2:10" x14ac:dyDescent="0.25">
      <c r="B54" s="80" t="s">
        <v>167</v>
      </c>
      <c r="C54" s="80" t="s">
        <v>1461</v>
      </c>
      <c r="D54" s="82" t="s">
        <v>461</v>
      </c>
      <c r="E54" s="82" t="s">
        <v>640</v>
      </c>
      <c r="F54" s="26">
        <v>113.04</v>
      </c>
      <c r="G54" s="98">
        <f>F54*('Mieszkalne-ankiety'!$R$138/'Mieszkalne-ankiety'!$D$138)</f>
        <v>7.7163130163380975</v>
      </c>
      <c r="H54" s="115">
        <f>F54*('Mieszkalne-ankiety'!$S$138/'Mieszkalne-ankiety'!$D$138)</f>
        <v>2.4452305581061224E-2</v>
      </c>
      <c r="I54" s="89">
        <f>F54*('Mieszkalne-ankiety'!$T$138/'Mieszkalne-ankiety'!$D$138)</f>
        <v>4.9980679821583683E-2</v>
      </c>
      <c r="J54" s="95">
        <f>F54*('Mieszkalne-ankiety'!$U$138/'Mieszkalne-ankiety'!$D$138)</f>
        <v>108.3568432466472</v>
      </c>
    </row>
    <row r="55" spans="2:10" x14ac:dyDescent="0.25">
      <c r="B55" s="80" t="s">
        <v>168</v>
      </c>
      <c r="C55" s="80" t="s">
        <v>1461</v>
      </c>
      <c r="D55" s="82" t="s">
        <v>600</v>
      </c>
      <c r="E55" s="82" t="s">
        <v>640</v>
      </c>
      <c r="F55" s="26">
        <v>113.49</v>
      </c>
      <c r="G55" s="98">
        <f>F55*('Mieszkalne-ankiety'!$R$138/'Mieszkalne-ankiety'!$D$138)</f>
        <v>7.7470308229317997</v>
      </c>
      <c r="H55" s="115">
        <f>F55*('Mieszkalne-ankiety'!$S$138/'Mieszkalne-ankiety'!$D$138)</f>
        <v>2.4549647561877549E-2</v>
      </c>
      <c r="I55" s="89">
        <f>F55*('Mieszkalne-ankiety'!$T$138/'Mieszkalne-ankiety'!$D$138)</f>
        <v>5.017964749603266E-2</v>
      </c>
      <c r="J55" s="95">
        <f>F55*('Mieszkalne-ankiety'!$U$138/'Mieszkalne-ankiety'!$D$138)</f>
        <v>108.78820010670549</v>
      </c>
    </row>
    <row r="56" spans="2:10" x14ac:dyDescent="0.25">
      <c r="B56" s="80" t="s">
        <v>379</v>
      </c>
      <c r="C56" s="80" t="s">
        <v>1461</v>
      </c>
      <c r="D56" s="82" t="s">
        <v>1480</v>
      </c>
      <c r="E56" s="82" t="s">
        <v>640</v>
      </c>
      <c r="F56" s="26">
        <v>51.27</v>
      </c>
      <c r="G56" s="98">
        <f>F56*('Mieszkalne-ankiety'!$R$138/'Mieszkalne-ankiety'!$D$138)</f>
        <v>3.4997820979091849</v>
      </c>
      <c r="H56" s="115">
        <f>F56*('Mieszkalne-ankiety'!$S$138/'Mieszkalne-ankiety'!$D$138)</f>
        <v>1.109049634767347E-2</v>
      </c>
      <c r="I56" s="89">
        <f>F56*('Mieszkalne-ankiety'!$T$138/'Mieszkalne-ankiety'!$D$138)</f>
        <v>2.2669050375553747E-2</v>
      </c>
      <c r="J56" s="95">
        <f>F56*('Mieszkalne-ankiety'!$U$138/'Mieszkalne-ankiety'!$D$138)</f>
        <v>49.145924922643331</v>
      </c>
    </row>
    <row r="57" spans="2:10" x14ac:dyDescent="0.25">
      <c r="B57" s="80" t="s">
        <v>169</v>
      </c>
      <c r="C57" s="80" t="s">
        <v>1461</v>
      </c>
      <c r="D57" s="82" t="s">
        <v>888</v>
      </c>
      <c r="E57" s="82" t="s">
        <v>640</v>
      </c>
      <c r="F57" s="26">
        <v>89.21</v>
      </c>
      <c r="G57" s="98">
        <f>F57*('Mieszkalne-ankiety'!$R$138/'Mieszkalne-ankiety'!$D$138)</f>
        <v>6.0896345027204672</v>
      </c>
      <c r="H57" s="115">
        <f>F57*('Mieszkalne-ankiety'!$S$138/'Mieszkalne-ankiety'!$D$138)</f>
        <v>1.9297506908054419E-2</v>
      </c>
      <c r="I57" s="89">
        <f>F57*('Mieszkalne-ankiety'!$T$138/'Mieszkalne-ankiety'!$D$138)</f>
        <v>3.9444236083541043E-2</v>
      </c>
      <c r="J57" s="95">
        <f>F57*('Mieszkalne-ankiety'!$U$138/'Mieszkalne-ankiety'!$D$138)</f>
        <v>85.51410107955941</v>
      </c>
    </row>
    <row r="58" spans="2:10" x14ac:dyDescent="0.25">
      <c r="B58" s="80" t="s">
        <v>207</v>
      </c>
      <c r="C58" s="80" t="s">
        <v>1461</v>
      </c>
      <c r="D58" s="82" t="s">
        <v>884</v>
      </c>
      <c r="E58" s="82" t="s">
        <v>640</v>
      </c>
      <c r="F58" s="26">
        <v>94.79</v>
      </c>
      <c r="G58" s="98">
        <f>F58*('Mieszkalne-ankiety'!$R$138/'Mieszkalne-ankiety'!$D$138)</f>
        <v>6.4705353044823806</v>
      </c>
      <c r="H58" s="115">
        <f>F58*('Mieszkalne-ankiety'!$S$138/'Mieszkalne-ankiety'!$D$138)</f>
        <v>2.0504547470176871E-2</v>
      </c>
      <c r="I58" s="89">
        <f>F58*('Mieszkalne-ankiety'!$T$138/'Mieszkalne-ankiety'!$D$138)</f>
        <v>4.1911435246708401E-2</v>
      </c>
      <c r="J58" s="95">
        <f>F58*('Mieszkalne-ankiety'!$U$138/'Mieszkalne-ankiety'!$D$138)</f>
        <v>90.862926144282454</v>
      </c>
    </row>
    <row r="59" spans="2:10" x14ac:dyDescent="0.25">
      <c r="B59" s="80" t="s">
        <v>209</v>
      </c>
      <c r="C59" s="80" t="s">
        <v>1461</v>
      </c>
      <c r="D59" s="82" t="s">
        <v>1481</v>
      </c>
      <c r="E59" s="82" t="s">
        <v>640</v>
      </c>
      <c r="F59" s="26">
        <v>103.09</v>
      </c>
      <c r="G59" s="98">
        <f>F59*('Mieszkalne-ankiety'!$R$138/'Mieszkalne-ankiety'!$D$138)</f>
        <v>7.0371081816551175</v>
      </c>
      <c r="H59" s="115">
        <f>F59*('Mieszkalne-ankiety'!$S$138/'Mieszkalne-ankiety'!$D$138)</f>
        <v>2.2299966227455781E-2</v>
      </c>
      <c r="I59" s="89">
        <f>F59*('Mieszkalne-ankiety'!$T$138/'Mieszkalne-ankiety'!$D$138)</f>
        <v>4.5581283464322914E-2</v>
      </c>
      <c r="J59" s="95">
        <f>F59*('Mieszkalne-ankiety'!$U$138/'Mieszkalne-ankiety'!$D$138)</f>
        <v>98.819063785357926</v>
      </c>
    </row>
    <row r="60" spans="2:10" x14ac:dyDescent="0.25">
      <c r="B60" s="80" t="s">
        <v>172</v>
      </c>
      <c r="C60" s="80" t="s">
        <v>1461</v>
      </c>
      <c r="D60" s="82" t="s">
        <v>880</v>
      </c>
      <c r="E60" s="82" t="s">
        <v>640</v>
      </c>
      <c r="F60" s="26">
        <v>87.43</v>
      </c>
      <c r="G60" s="98">
        <f>F60*('Mieszkalne-ankiety'!$R$138/'Mieszkalne-ankiety'!$D$138)</f>
        <v>5.9681285121942667</v>
      </c>
      <c r="H60" s="115">
        <f>F60*('Mieszkalne-ankiety'!$S$138/'Mieszkalne-ankiety'!$D$138)</f>
        <v>1.8912465295047618E-2</v>
      </c>
      <c r="I60" s="89">
        <f>F60*('Mieszkalne-ankiety'!$T$138/'Mieszkalne-ankiety'!$D$138)</f>
        <v>3.865720839349842E-2</v>
      </c>
      <c r="J60" s="95">
        <f>F60*('Mieszkalne-ankiety'!$U$138/'Mieszkalne-ankiety'!$D$138)</f>
        <v>83.807845055328769</v>
      </c>
    </row>
    <row r="61" spans="2:10" x14ac:dyDescent="0.25">
      <c r="B61" s="80" t="s">
        <v>173</v>
      </c>
      <c r="C61" s="80" t="s">
        <v>1461</v>
      </c>
      <c r="D61" s="82" t="s">
        <v>1482</v>
      </c>
      <c r="E61" s="82" t="s">
        <v>640</v>
      </c>
      <c r="F61" s="26">
        <v>80.59</v>
      </c>
      <c r="G61" s="98">
        <f>F61*('Mieszkalne-ankiety'!$R$138/'Mieszkalne-ankiety'!$D$138)</f>
        <v>5.5012178519699866</v>
      </c>
      <c r="H61" s="115">
        <f>F61*('Mieszkalne-ankiety'!$S$138/'Mieszkalne-ankiety'!$D$138)</f>
        <v>1.7432867186639455E-2</v>
      </c>
      <c r="I61" s="89">
        <f>F61*('Mieszkalne-ankiety'!$T$138/'Mieszkalne-ankiety'!$D$138)</f>
        <v>3.5632899741873933E-2</v>
      </c>
      <c r="J61" s="95">
        <f>F61*('Mieszkalne-ankiety'!$U$138/'Mieszkalne-ankiety'!$D$138)</f>
        <v>77.251220782442473</v>
      </c>
    </row>
    <row r="62" spans="2:10" x14ac:dyDescent="0.25">
      <c r="B62" s="80" t="s">
        <v>329</v>
      </c>
      <c r="C62" s="80" t="s">
        <v>1461</v>
      </c>
      <c r="D62" s="82" t="s">
        <v>1483</v>
      </c>
      <c r="E62" s="82" t="s">
        <v>640</v>
      </c>
      <c r="F62" s="26">
        <v>96.47</v>
      </c>
      <c r="G62" s="98">
        <f>F62*('Mieszkalne-ankiety'!$R$138/'Mieszkalne-ankiety'!$D$138)</f>
        <v>6.5852151157655365</v>
      </c>
      <c r="H62" s="115">
        <f>F62*('Mieszkalne-ankiety'!$S$138/'Mieszkalne-ankiety'!$D$138)</f>
        <v>2.0867957531891156E-2</v>
      </c>
      <c r="I62" s="89">
        <f>F62*('Mieszkalne-ankiety'!$T$138/'Mieszkalne-ankiety'!$D$138)</f>
        <v>4.2654247897984589E-2</v>
      </c>
      <c r="J62" s="95">
        <f>F62*('Mieszkalne-ankiety'!$U$138/'Mieszkalne-ankiety'!$D$138)</f>
        <v>92.473325088500133</v>
      </c>
    </row>
    <row r="63" spans="2:10" x14ac:dyDescent="0.25">
      <c r="B63" s="80" t="s">
        <v>175</v>
      </c>
      <c r="C63" s="80" t="s">
        <v>1461</v>
      </c>
      <c r="D63" s="82" t="s">
        <v>879</v>
      </c>
      <c r="E63" s="82" t="s">
        <v>640</v>
      </c>
      <c r="F63" s="26">
        <v>110.19</v>
      </c>
      <c r="G63" s="98">
        <f>F63*('Mieszkalne-ankiety'!$R$138/'Mieszkalne-ankiety'!$D$138)</f>
        <v>7.5217669079113136</v>
      </c>
      <c r="H63" s="115">
        <f>F63*('Mieszkalne-ankiety'!$S$138/'Mieszkalne-ankiety'!$D$138)</f>
        <v>2.3835806369224489E-2</v>
      </c>
      <c r="I63" s="89">
        <f>F63*('Mieszkalne-ankiety'!$T$138/'Mieszkalne-ankiety'!$D$138)</f>
        <v>4.8720551216740141E-2</v>
      </c>
      <c r="J63" s="95">
        <f>F63*('Mieszkalne-ankiety'!$U$138/'Mieszkalne-ankiety'!$D$138)</f>
        <v>105.6249164662779</v>
      </c>
    </row>
    <row r="64" spans="2:10" x14ac:dyDescent="0.25">
      <c r="B64" s="80" t="s">
        <v>177</v>
      </c>
      <c r="C64" s="80" t="s">
        <v>1461</v>
      </c>
      <c r="D64" s="82" t="s">
        <v>876</v>
      </c>
      <c r="E64" s="82" t="s">
        <v>640</v>
      </c>
      <c r="F64" s="26">
        <v>87.39</v>
      </c>
      <c r="G64" s="98">
        <f>F64*('Mieszkalne-ankiety'!$R$138/'Mieszkalne-ankiety'!$D$138)</f>
        <v>5.9653980404970479</v>
      </c>
      <c r="H64" s="115">
        <f>F64*('Mieszkalne-ankiety'!$S$138/'Mieszkalne-ankiety'!$D$138)</f>
        <v>1.8903812674530611E-2</v>
      </c>
      <c r="I64" s="89">
        <f>F64*('Mieszkalne-ankiety'!$T$138/'Mieszkalne-ankiety'!$D$138)</f>
        <v>3.8639522377991842E-2</v>
      </c>
      <c r="J64" s="95">
        <f>F64*('Mieszkalne-ankiety'!$U$138/'Mieszkalne-ankiety'!$D$138)</f>
        <v>83.769502223323585</v>
      </c>
    </row>
    <row r="65" spans="2:10" x14ac:dyDescent="0.25">
      <c r="B65" s="80" t="s">
        <v>383</v>
      </c>
      <c r="C65" s="80" t="s">
        <v>1461</v>
      </c>
      <c r="D65" s="82" t="s">
        <v>1484</v>
      </c>
      <c r="E65" s="82" t="s">
        <v>640</v>
      </c>
      <c r="F65" s="26">
        <v>87.58</v>
      </c>
      <c r="G65" s="98">
        <f>F65*('Mieszkalne-ankiety'!$R$138/'Mieszkalne-ankiety'!$D$138)</f>
        <v>5.978367781058834</v>
      </c>
      <c r="H65" s="115">
        <f>F65*('Mieszkalne-ankiety'!$S$138/'Mieszkalne-ankiety'!$D$138)</f>
        <v>1.8944912621986391E-2</v>
      </c>
      <c r="I65" s="89">
        <f>F65*('Mieszkalne-ankiety'!$T$138/'Mieszkalne-ankiety'!$D$138)</f>
        <v>3.8723530951648079E-2</v>
      </c>
      <c r="J65" s="95">
        <f>F65*('Mieszkalne-ankiety'!$U$138/'Mieszkalne-ankiety'!$D$138)</f>
        <v>83.951630675348198</v>
      </c>
    </row>
    <row r="66" spans="2:10" x14ac:dyDescent="0.25">
      <c r="B66" s="80" t="s">
        <v>422</v>
      </c>
      <c r="C66" s="80" t="s">
        <v>1461</v>
      </c>
      <c r="D66" s="82" t="s">
        <v>1485</v>
      </c>
      <c r="E66" s="82" t="s">
        <v>640</v>
      </c>
      <c r="F66" s="26">
        <v>103.52</v>
      </c>
      <c r="G66" s="98">
        <f>F66*('Mieszkalne-ankiety'!$R$138/'Mieszkalne-ankiety'!$D$138)</f>
        <v>7.0664607524002108</v>
      </c>
      <c r="H66" s="115">
        <f>F66*('Mieszkalne-ankiety'!$S$138/'Mieszkalne-ankiety'!$D$138)</f>
        <v>2.2392981898013604E-2</v>
      </c>
      <c r="I66" s="89">
        <f>F66*('Mieszkalne-ankiety'!$T$138/'Mieszkalne-ankiety'!$D$138)</f>
        <v>4.5771408131018598E-2</v>
      </c>
      <c r="J66" s="95">
        <f>F66*('Mieszkalne-ankiety'!$U$138/'Mieszkalne-ankiety'!$D$138)</f>
        <v>99.231249229413635</v>
      </c>
    </row>
    <row r="67" spans="2:10" x14ac:dyDescent="0.25">
      <c r="B67" s="80" t="s">
        <v>385</v>
      </c>
      <c r="C67" s="80" t="s">
        <v>1461</v>
      </c>
      <c r="D67" s="82" t="s">
        <v>871</v>
      </c>
      <c r="E67" s="82" t="s">
        <v>640</v>
      </c>
      <c r="F67" s="26">
        <v>130.44999999999999</v>
      </c>
      <c r="G67" s="98">
        <f>F67*('Mieszkalne-ankiety'!$R$138/'Mieszkalne-ankiety'!$D$138)</f>
        <v>8.904750822552236</v>
      </c>
      <c r="H67" s="115">
        <f>F67*('Mieszkalne-ankiety'!$S$138/'Mieszkalne-ankiety'!$D$138)</f>
        <v>2.8218358661088429E-2</v>
      </c>
      <c r="I67" s="89">
        <f>F67*('Mieszkalne-ankiety'!$T$138/'Mieszkalne-ankiety'!$D$138)</f>
        <v>5.7678518070820868E-2</v>
      </c>
      <c r="J67" s="95">
        <f>F67*('Mieszkalne-ankiety'!$U$138/'Mieszkalne-ankiety'!$D$138)</f>
        <v>125.04556087690308</v>
      </c>
    </row>
    <row r="68" spans="2:10" x14ac:dyDescent="0.25">
      <c r="B68" s="80" t="s">
        <v>359</v>
      </c>
      <c r="C68" s="80" t="s">
        <v>1461</v>
      </c>
      <c r="D68" s="82" t="s">
        <v>1486</v>
      </c>
      <c r="E68" s="82" t="s">
        <v>640</v>
      </c>
      <c r="F68" s="26">
        <v>87.79</v>
      </c>
      <c r="G68" s="98">
        <f>F68*('Mieszkalne-ankiety'!$R$138/'Mieszkalne-ankiety'!$D$138)</f>
        <v>5.9927027574692291</v>
      </c>
      <c r="H68" s="115">
        <f>F68*('Mieszkalne-ankiety'!$S$138/'Mieszkalne-ankiety'!$D$138)</f>
        <v>1.8990338879700679E-2</v>
      </c>
      <c r="I68" s="89">
        <f>F68*('Mieszkalne-ankiety'!$T$138/'Mieszkalne-ankiety'!$D$138)</f>
        <v>3.8816382533057602E-2</v>
      </c>
      <c r="J68" s="95">
        <f>F68*('Mieszkalne-ankiety'!$U$138/'Mieszkalne-ankiety'!$D$138)</f>
        <v>84.152930543375419</v>
      </c>
    </row>
    <row r="69" spans="2:10" x14ac:dyDescent="0.25">
      <c r="B69" s="80" t="s">
        <v>388</v>
      </c>
      <c r="C69" s="80" t="s">
        <v>1461</v>
      </c>
      <c r="D69" s="82" t="s">
        <v>325</v>
      </c>
      <c r="E69" s="82" t="s">
        <v>640</v>
      </c>
      <c r="F69" s="26">
        <v>72.819999999999993</v>
      </c>
      <c r="G69" s="98">
        <f>F69*('Mieszkalne-ankiety'!$R$138/'Mieszkalne-ankiety'!$D$138)</f>
        <v>4.9708237247853875</v>
      </c>
      <c r="H69" s="115">
        <f>F69*('Mieszkalne-ankiety'!$S$138/'Mieszkalne-ankiety'!$D$138)</f>
        <v>1.5752095651210881E-2</v>
      </c>
      <c r="I69" s="89">
        <f>F69*('Mieszkalne-ankiety'!$T$138/'Mieszkalne-ankiety'!$D$138)</f>
        <v>3.2197391229721546E-2</v>
      </c>
      <c r="J69" s="95">
        <f>F69*('Mieszkalne-ankiety'!$U$138/'Mieszkalne-ankiety'!$D$138)</f>
        <v>69.803125665435672</v>
      </c>
    </row>
    <row r="70" spans="2:10" x14ac:dyDescent="0.25">
      <c r="B70" s="80" t="s">
        <v>181</v>
      </c>
      <c r="C70" s="80" t="s">
        <v>1461</v>
      </c>
      <c r="D70" s="82" t="s">
        <v>1487</v>
      </c>
      <c r="E70" s="82" t="s">
        <v>640</v>
      </c>
      <c r="F70" s="26">
        <v>71.680000000000007</v>
      </c>
      <c r="G70" s="98">
        <f>F70*('Mieszkalne-ankiety'!$R$138/'Mieszkalne-ankiety'!$D$138)</f>
        <v>4.8930052814146752</v>
      </c>
      <c r="H70" s="115">
        <f>F70*('Mieszkalne-ankiety'!$S$138/'Mieszkalne-ankiety'!$D$138)</f>
        <v>1.550549596647619E-2</v>
      </c>
      <c r="I70" s="89">
        <f>F70*('Mieszkalne-ankiety'!$T$138/'Mieszkalne-ankiety'!$D$138)</f>
        <v>3.1693339787784137E-2</v>
      </c>
      <c r="J70" s="95">
        <f>F70*('Mieszkalne-ankiety'!$U$138/'Mieszkalne-ankiety'!$D$138)</f>
        <v>68.710354953287961</v>
      </c>
    </row>
    <row r="71" spans="2:10" x14ac:dyDescent="0.25">
      <c r="B71" s="80" t="s">
        <v>216</v>
      </c>
      <c r="C71" s="80" t="s">
        <v>1461</v>
      </c>
      <c r="D71" s="82" t="s">
        <v>1488</v>
      </c>
      <c r="E71" s="82" t="s">
        <v>640</v>
      </c>
      <c r="F71" s="26">
        <v>64.040000000000006</v>
      </c>
      <c r="G71" s="98">
        <f>F71*('Mieszkalne-ankiety'!$R$138/'Mieszkalne-ankiety'!$D$138)</f>
        <v>4.3714851872460354</v>
      </c>
      <c r="H71" s="115">
        <f>F71*('Mieszkalne-ankiety'!$S$138/'Mieszkalne-ankiety'!$D$138)</f>
        <v>1.3852845447727892E-2</v>
      </c>
      <c r="I71" s="89">
        <f>F71*('Mieszkalne-ankiety'!$T$138/'Mieszkalne-ankiety'!$D$138)</f>
        <v>2.8315310826028124E-2</v>
      </c>
      <c r="J71" s="95">
        <f>F71*('Mieszkalne-ankiety'!$U$138/'Mieszkalne-ankiety'!$D$138)</f>
        <v>61.386874040298011</v>
      </c>
    </row>
    <row r="72" spans="2:10" x14ac:dyDescent="0.25">
      <c r="B72" s="80" t="s">
        <v>334</v>
      </c>
      <c r="C72" s="80" t="s">
        <v>1461</v>
      </c>
      <c r="D72" s="82" t="s">
        <v>1489</v>
      </c>
      <c r="E72" s="82" t="s">
        <v>640</v>
      </c>
      <c r="F72" s="26">
        <v>99.21</v>
      </c>
      <c r="G72" s="98">
        <f>F72*('Mieszkalne-ankiety'!$R$138/'Mieszkalne-ankiety'!$D$138)</f>
        <v>6.77225242702497</v>
      </c>
      <c r="H72" s="115">
        <f>F72*('Mieszkalne-ankiety'!$S$138/'Mieszkalne-ankiety'!$D$138)</f>
        <v>2.1460662037306118E-2</v>
      </c>
      <c r="I72" s="89">
        <f>F72*('Mieszkalne-ankiety'!$T$138/'Mieszkalne-ankiety'!$D$138)</f>
        <v>4.3865739960185036E-2</v>
      </c>
      <c r="J72" s="95">
        <f>F72*('Mieszkalne-ankiety'!$U$138/'Mieszkalne-ankiety'!$D$138)</f>
        <v>95.099809080855152</v>
      </c>
    </row>
    <row r="73" spans="2:10" x14ac:dyDescent="0.25">
      <c r="B73" s="80" t="s">
        <v>336</v>
      </c>
      <c r="C73" s="80" t="s">
        <v>1461</v>
      </c>
      <c r="D73" s="82" t="s">
        <v>861</v>
      </c>
      <c r="E73" s="82" t="s">
        <v>640</v>
      </c>
      <c r="F73" s="26">
        <v>107.02</v>
      </c>
      <c r="G73" s="98">
        <f>F73*('Mieszkalne-ankiety'!$R$138/'Mieszkalne-ankiety'!$D$138)</f>
        <v>7.3053770259067869</v>
      </c>
      <c r="H73" s="115">
        <f>F73*('Mieszkalne-ankiety'!$S$138/'Mieszkalne-ankiety'!$D$138)</f>
        <v>2.3150086193251696E-2</v>
      </c>
      <c r="I73" s="89">
        <f>F73*('Mieszkalne-ankiety'!$T$138/'Mieszkalne-ankiety'!$D$138)</f>
        <v>4.7318934487843994E-2</v>
      </c>
      <c r="J73" s="95">
        <f>F73*('Mieszkalne-ankiety'!$U$138/'Mieszkalne-ankiety'!$D$138)</f>
        <v>102.58624702986714</v>
      </c>
    </row>
    <row r="74" spans="2:10" x14ac:dyDescent="0.25">
      <c r="B74" s="80" t="s">
        <v>391</v>
      </c>
      <c r="C74" s="80" t="s">
        <v>1461</v>
      </c>
      <c r="D74" s="82" t="s">
        <v>327</v>
      </c>
      <c r="E74" s="82" t="s">
        <v>640</v>
      </c>
      <c r="F74" s="26">
        <v>125.22</v>
      </c>
      <c r="G74" s="98">
        <f>F74*('Mieszkalne-ankiety'!$R$138/'Mieszkalne-ankiety'!$D$138)</f>
        <v>8.5477416481409811</v>
      </c>
      <c r="H74" s="115">
        <f>F74*('Mieszkalne-ankiety'!$S$138/'Mieszkalne-ankiety'!$D$138)</f>
        <v>2.7087028528489793E-2</v>
      </c>
      <c r="I74" s="89">
        <f>F74*('Mieszkalne-ankiety'!$T$138/'Mieszkalne-ankiety'!$D$138)</f>
        <v>5.536607154333606E-2</v>
      </c>
      <c r="J74" s="95">
        <f>F74*('Mieszkalne-ankiety'!$U$138/'Mieszkalne-ankiety'!$D$138)</f>
        <v>120.03223559222542</v>
      </c>
    </row>
    <row r="75" spans="2:10" x14ac:dyDescent="0.25">
      <c r="B75" s="80" t="s">
        <v>218</v>
      </c>
      <c r="C75" s="80" t="s">
        <v>1461</v>
      </c>
      <c r="D75" s="82" t="s">
        <v>858</v>
      </c>
      <c r="E75" s="82" t="s">
        <v>640</v>
      </c>
      <c r="F75" s="26">
        <v>105.96</v>
      </c>
      <c r="G75" s="98">
        <f>F75*('Mieszkalne-ankiety'!$R$138/'Mieszkalne-ankiety'!$D$138)</f>
        <v>7.2330195259305095</v>
      </c>
      <c r="H75" s="115">
        <f>F75*('Mieszkalne-ankiety'!$S$138/'Mieszkalne-ankiety'!$D$138)</f>
        <v>2.2920791749551018E-2</v>
      </c>
      <c r="I75" s="89">
        <f>F75*('Mieszkalne-ankiety'!$T$138/'Mieszkalne-ankiety'!$D$138)</f>
        <v>4.6850255076919735E-2</v>
      </c>
      <c r="J75" s="95">
        <f>F75*('Mieszkalne-ankiety'!$U$138/'Mieszkalne-ankiety'!$D$138)</f>
        <v>101.5701619817298</v>
      </c>
    </row>
    <row r="76" spans="2:10" x14ac:dyDescent="0.25">
      <c r="B76" s="80" t="s">
        <v>563</v>
      </c>
      <c r="C76" s="80" t="s">
        <v>1461</v>
      </c>
      <c r="D76" s="82" t="s">
        <v>1490</v>
      </c>
      <c r="E76" s="82" t="s">
        <v>640</v>
      </c>
      <c r="F76" s="26">
        <v>82.95</v>
      </c>
      <c r="G76" s="98">
        <f>F76*('Mieszkalne-ankiety'!$R$138/'Mieszkalne-ankiety'!$D$138)</f>
        <v>5.6623156821058496</v>
      </c>
      <c r="H76" s="115">
        <f>F76*('Mieszkalne-ankiety'!$S$138/'Mieszkalne-ankiety'!$D$138)</f>
        <v>1.7943371797142855E-2</v>
      </c>
      <c r="I76" s="89">
        <f>F76*('Mieszkalne-ankiety'!$T$138/'Mieszkalne-ankiety'!$D$138)</f>
        <v>3.6676374656761913E-2</v>
      </c>
      <c r="J76" s="95">
        <f>F76*('Mieszkalne-ankiety'!$U$138/'Mieszkalne-ankiety'!$D$138)</f>
        <v>79.51344787074828</v>
      </c>
    </row>
    <row r="77" spans="2:10" x14ac:dyDescent="0.25">
      <c r="B77" s="80" t="s">
        <v>219</v>
      </c>
      <c r="C77" s="80" t="s">
        <v>1461</v>
      </c>
      <c r="D77" s="82" t="s">
        <v>1491</v>
      </c>
      <c r="E77" s="82" t="s">
        <v>640</v>
      </c>
      <c r="F77" s="26">
        <v>147.83000000000001</v>
      </c>
      <c r="G77" s="98">
        <f>F77*('Mieszkalne-ankiety'!$R$138/'Mieszkalne-ankiety'!$D$138)</f>
        <v>10.091140774993463</v>
      </c>
      <c r="H77" s="115">
        <f>F77*('Mieszkalne-ankiety'!$S$138/'Mieszkalne-ankiety'!$D$138)</f>
        <v>3.1977922275727891E-2</v>
      </c>
      <c r="I77" s="89">
        <f>F77*('Mieszkalne-ankiety'!$T$138/'Mieszkalne-ankiety'!$D$138)</f>
        <v>6.5363091808428128E-2</v>
      </c>
      <c r="J77" s="95">
        <f>F77*('Mieszkalne-ankiety'!$U$138/'Mieszkalne-ankiety'!$D$138)</f>
        <v>141.70552138315512</v>
      </c>
    </row>
    <row r="78" spans="2:10" x14ac:dyDescent="0.25">
      <c r="B78" s="80" t="s">
        <v>221</v>
      </c>
      <c r="C78" s="80" t="s">
        <v>1461</v>
      </c>
      <c r="D78" s="82" t="s">
        <v>1492</v>
      </c>
      <c r="E78" s="82" t="s">
        <v>640</v>
      </c>
      <c r="F78" s="26">
        <v>147.27000000000001</v>
      </c>
      <c r="G78" s="98">
        <f>F78*('Mieszkalne-ankiety'!$R$138/'Mieszkalne-ankiety'!$D$138)</f>
        <v>10.052914171232411</v>
      </c>
      <c r="H78" s="115">
        <f>F78*('Mieszkalne-ankiety'!$S$138/'Mieszkalne-ankiety'!$D$138)</f>
        <v>3.1856785588489797E-2</v>
      </c>
      <c r="I78" s="89">
        <f>F78*('Mieszkalne-ankiety'!$T$138/'Mieszkalne-ankiety'!$D$138)</f>
        <v>6.5115487591336063E-2</v>
      </c>
      <c r="J78" s="95">
        <f>F78*('Mieszkalne-ankiety'!$U$138/'Mieszkalne-ankiety'!$D$138)</f>
        <v>141.16872173508256</v>
      </c>
    </row>
    <row r="79" spans="2:10" x14ac:dyDescent="0.25">
      <c r="B79" s="80" t="s">
        <v>372</v>
      </c>
      <c r="C79" s="80" t="s">
        <v>1461</v>
      </c>
      <c r="D79" s="82" t="s">
        <v>1493</v>
      </c>
      <c r="E79" s="82" t="s">
        <v>640</v>
      </c>
      <c r="F79" s="26">
        <v>120.55</v>
      </c>
      <c r="G79" s="98">
        <f>F79*('Mieszkalne-ankiety'!$R$138/'Mieszkalne-ankiety'!$D$138)</f>
        <v>8.2289590774907779</v>
      </c>
      <c r="H79" s="115">
        <f>F79*('Mieszkalne-ankiety'!$S$138/'Mieszkalne-ankiety'!$D$138)</f>
        <v>2.607683508312925E-2</v>
      </c>
      <c r="I79" s="89">
        <f>F79*('Mieszkalne-ankiety'!$T$138/'Mieszkalne-ankiety'!$D$138)</f>
        <v>5.3301229232943316E-2</v>
      </c>
      <c r="J79" s="95">
        <f>F79*('Mieszkalne-ankiety'!$U$138/'Mieszkalne-ankiety'!$D$138)</f>
        <v>115.5557099556203</v>
      </c>
    </row>
    <row r="80" spans="2:10" x14ac:dyDescent="0.25">
      <c r="B80" s="80" t="s">
        <v>340</v>
      </c>
      <c r="C80" s="80" t="s">
        <v>1461</v>
      </c>
      <c r="D80" s="82" t="s">
        <v>169</v>
      </c>
      <c r="E80" s="82" t="s">
        <v>640</v>
      </c>
      <c r="F80" s="26">
        <v>106.85</v>
      </c>
      <c r="G80" s="98">
        <f>F80*('Mieszkalne-ankiety'!$R$138/'Mieszkalne-ankiety'!$D$138)</f>
        <v>7.2937725211936097</v>
      </c>
      <c r="H80" s="115">
        <f>F80*('Mieszkalne-ankiety'!$S$138/'Mieszkalne-ankiety'!$D$138)</f>
        <v>2.3113312556054418E-2</v>
      </c>
      <c r="I80" s="89">
        <f>F80*('Mieszkalne-ankiety'!$T$138/'Mieszkalne-ankiety'!$D$138)</f>
        <v>4.724376892194105E-2</v>
      </c>
      <c r="J80" s="95">
        <f>F80*('Mieszkalne-ankiety'!$U$138/'Mieszkalne-ankiety'!$D$138)</f>
        <v>102.42328999384512</v>
      </c>
    </row>
    <row r="81" spans="2:10" x14ac:dyDescent="0.25">
      <c r="B81" s="80" t="s">
        <v>394</v>
      </c>
      <c r="C81" s="80" t="s">
        <v>1461</v>
      </c>
      <c r="D81" s="82" t="s">
        <v>1494</v>
      </c>
      <c r="E81" s="82" t="s">
        <v>640</v>
      </c>
      <c r="F81" s="26">
        <v>82.09</v>
      </c>
      <c r="G81" s="98">
        <f>F81*('Mieszkalne-ankiety'!$R$138/'Mieszkalne-ankiety'!$D$138)</f>
        <v>5.6036105406156622</v>
      </c>
      <c r="H81" s="115">
        <f>F81*('Mieszkalne-ankiety'!$S$138/'Mieszkalne-ankiety'!$D$138)</f>
        <v>1.7757340456027209E-2</v>
      </c>
      <c r="I81" s="89">
        <f>F81*('Mieszkalne-ankiety'!$T$138/'Mieszkalne-ankiety'!$D$138)</f>
        <v>3.629612532337053E-2</v>
      </c>
      <c r="J81" s="95">
        <f>F81*('Mieszkalne-ankiety'!$U$138/'Mieszkalne-ankiety'!$D$138)</f>
        <v>78.689076982636834</v>
      </c>
    </row>
    <row r="82" spans="2:10" x14ac:dyDescent="0.25">
      <c r="B82" s="80" t="s">
        <v>342</v>
      </c>
      <c r="C82" s="80" t="s">
        <v>1461</v>
      </c>
      <c r="D82" s="82" t="s">
        <v>1495</v>
      </c>
      <c r="E82" s="82" t="s">
        <v>640</v>
      </c>
      <c r="F82" s="26">
        <v>111.03</v>
      </c>
      <c r="G82" s="98">
        <f>F82*('Mieszkalne-ankiety'!$R$138/'Mieszkalne-ankiety'!$D$138)</f>
        <v>7.5791068135528921</v>
      </c>
      <c r="H82" s="115">
        <f>F82*('Mieszkalne-ankiety'!$S$138/'Mieszkalne-ankiety'!$D$138)</f>
        <v>2.4017511400081629E-2</v>
      </c>
      <c r="I82" s="89">
        <f>F82*('Mieszkalne-ankiety'!$T$138/'Mieszkalne-ankiety'!$D$138)</f>
        <v>4.9091957542378238E-2</v>
      </c>
      <c r="J82" s="95">
        <f>F82*('Mieszkalne-ankiety'!$U$138/'Mieszkalne-ankiety'!$D$138)</f>
        <v>106.43011593838675</v>
      </c>
    </row>
    <row r="83" spans="2:10" x14ac:dyDescent="0.25">
      <c r="B83" s="80" t="s">
        <v>225</v>
      </c>
      <c r="C83" s="80" t="s">
        <v>1461</v>
      </c>
      <c r="D83" s="82" t="s">
        <v>417</v>
      </c>
      <c r="E83" s="82" t="s">
        <v>640</v>
      </c>
      <c r="F83" s="26">
        <v>150.6</v>
      </c>
      <c r="G83" s="98">
        <f>F83*('Mieszkalne-ankiety'!$R$138/'Mieszkalne-ankiety'!$D$138)</f>
        <v>10.280225940025808</v>
      </c>
      <c r="H83" s="115">
        <f>F83*('Mieszkalne-ankiety'!$S$138/'Mieszkalne-ankiety'!$D$138)</f>
        <v>3.2577116246530605E-2</v>
      </c>
      <c r="I83" s="89">
        <f>F83*('Mieszkalne-ankiety'!$T$138/'Mieszkalne-ankiety'!$D$138)</f>
        <v>6.6587848382258508E-2</v>
      </c>
      <c r="J83" s="95">
        <f>F83*('Mieszkalne-ankiety'!$U$138/'Mieszkalne-ankiety'!$D$138)</f>
        <v>144.36076249951404</v>
      </c>
    </row>
    <row r="84" spans="2:10" x14ac:dyDescent="0.25">
      <c r="B84" s="80" t="s">
        <v>227</v>
      </c>
      <c r="C84" s="80" t="s">
        <v>1461</v>
      </c>
      <c r="D84" s="82" t="s">
        <v>301</v>
      </c>
      <c r="E84" s="82" t="s">
        <v>640</v>
      </c>
      <c r="F84" s="26">
        <v>104.85</v>
      </c>
      <c r="G84" s="98">
        <f>F84*('Mieszkalne-ankiety'!$R$138/'Mieszkalne-ankiety'!$D$138)</f>
        <v>7.1572489363327092</v>
      </c>
      <c r="H84" s="115">
        <f>F84*('Mieszkalne-ankiety'!$S$138/'Mieszkalne-ankiety'!$D$138)</f>
        <v>2.268068153020408E-2</v>
      </c>
      <c r="I84" s="89">
        <f>F84*('Mieszkalne-ankiety'!$T$138/'Mieszkalne-ankiety'!$D$138)</f>
        <v>4.6359468146612251E-2</v>
      </c>
      <c r="J84" s="95">
        <f>F84*('Mieszkalne-ankiety'!$U$138/'Mieszkalne-ankiety'!$D$138)</f>
        <v>100.50614839358596</v>
      </c>
    </row>
    <row r="85" spans="2:10" x14ac:dyDescent="0.25">
      <c r="B85" s="80" t="s">
        <v>229</v>
      </c>
      <c r="C85" s="80" t="s">
        <v>1461</v>
      </c>
      <c r="D85" s="82" t="s">
        <v>161</v>
      </c>
      <c r="E85" s="82" t="s">
        <v>640</v>
      </c>
      <c r="F85" s="26">
        <v>81.11</v>
      </c>
      <c r="G85" s="98">
        <f>F85*('Mieszkalne-ankiety'!$R$138/'Mieszkalne-ankiety'!$D$138)</f>
        <v>5.5367139840338204</v>
      </c>
      <c r="H85" s="115">
        <f>F85*('Mieszkalne-ankiety'!$S$138/'Mieszkalne-ankiety'!$D$138)</f>
        <v>1.7545351253360542E-2</v>
      </c>
      <c r="I85" s="89">
        <f>F85*('Mieszkalne-ankiety'!$T$138/'Mieszkalne-ankiety'!$D$138)</f>
        <v>3.5862817943459413E-2</v>
      </c>
      <c r="J85" s="95">
        <f>F85*('Mieszkalne-ankiety'!$U$138/'Mieszkalne-ankiety'!$D$138)</f>
        <v>77.749677598509848</v>
      </c>
    </row>
    <row r="86" spans="2:10" x14ac:dyDescent="0.25">
      <c r="B86" s="80" t="s">
        <v>314</v>
      </c>
      <c r="C86" s="80" t="s">
        <v>1461</v>
      </c>
      <c r="D86" s="82" t="s">
        <v>256</v>
      </c>
      <c r="E86" s="82" t="s">
        <v>640</v>
      </c>
      <c r="F86" s="26">
        <v>149.37</v>
      </c>
      <c r="G86" s="98">
        <f>F86*('Mieszkalne-ankiety'!$R$138/'Mieszkalne-ankiety'!$D$138)</f>
        <v>10.196263935336356</v>
      </c>
      <c r="H86" s="115">
        <f>F86*('Mieszkalne-ankiety'!$S$138/'Mieszkalne-ankiety'!$D$138)</f>
        <v>3.2311048165632648E-2</v>
      </c>
      <c r="I86" s="89">
        <f>F86*('Mieszkalne-ankiety'!$T$138/'Mieszkalne-ankiety'!$D$138)</f>
        <v>6.6044003405431304E-2</v>
      </c>
      <c r="J86" s="95">
        <f>F86*('Mieszkalne-ankiety'!$U$138/'Mieszkalne-ankiety'!$D$138)</f>
        <v>143.18172041535468</v>
      </c>
    </row>
    <row r="87" spans="2:10" x14ac:dyDescent="0.25">
      <c r="B87" s="80" t="s">
        <v>400</v>
      </c>
      <c r="C87" s="80" t="s">
        <v>1461</v>
      </c>
      <c r="D87" s="82" t="s">
        <v>149</v>
      </c>
      <c r="E87" s="82" t="s">
        <v>640</v>
      </c>
      <c r="F87" s="26">
        <v>131.15</v>
      </c>
      <c r="G87" s="98">
        <f>F87*('Mieszkalne-ankiety'!$R$138/'Mieszkalne-ankiety'!$D$138)</f>
        <v>8.9525340772535529</v>
      </c>
      <c r="H87" s="115">
        <f>F87*('Mieszkalne-ankiety'!$S$138/'Mieszkalne-ankiety'!$D$138)</f>
        <v>2.8369779520136054E-2</v>
      </c>
      <c r="I87" s="89">
        <f>F87*('Mieszkalne-ankiety'!$T$138/'Mieszkalne-ankiety'!$D$138)</f>
        <v>5.7988023342185953E-2</v>
      </c>
      <c r="J87" s="95">
        <f>F87*('Mieszkalne-ankiety'!$U$138/'Mieszkalne-ankiety'!$D$138)</f>
        <v>125.7165604369938</v>
      </c>
    </row>
    <row r="88" spans="2:10" x14ac:dyDescent="0.25">
      <c r="B88" s="80" t="s">
        <v>401</v>
      </c>
      <c r="C88" s="80" t="s">
        <v>1461</v>
      </c>
      <c r="D88" s="82" t="s">
        <v>149</v>
      </c>
      <c r="E88" s="82" t="s">
        <v>640</v>
      </c>
      <c r="F88" s="26">
        <v>126.38</v>
      </c>
      <c r="G88" s="98">
        <f>F88*('Mieszkalne-ankiety'!$R$138/'Mieszkalne-ankiety'!$D$138)</f>
        <v>8.6269253273603042</v>
      </c>
      <c r="H88" s="115">
        <f>F88*('Mieszkalne-ankiety'!$S$138/'Mieszkalne-ankiety'!$D$138)</f>
        <v>2.7337954523482991E-2</v>
      </c>
      <c r="I88" s="89">
        <f>F88*('Mieszkalne-ankiety'!$T$138/'Mieszkalne-ankiety'!$D$138)</f>
        <v>5.5878965993026761E-2</v>
      </c>
      <c r="J88" s="95">
        <f>F88*('Mieszkalne-ankiety'!$U$138/'Mieszkalne-ankiety'!$D$138)</f>
        <v>121.14417772037572</v>
      </c>
    </row>
    <row r="89" spans="2:10" x14ac:dyDescent="0.25">
      <c r="B89" s="80" t="s">
        <v>421</v>
      </c>
      <c r="C89" s="80" t="s">
        <v>1461</v>
      </c>
      <c r="D89" s="82" t="s">
        <v>1496</v>
      </c>
      <c r="E89" s="82" t="s">
        <v>640</v>
      </c>
      <c r="F89" s="26">
        <v>116.33</v>
      </c>
      <c r="G89" s="98">
        <f>F89*('Mieszkalne-ankiety'!$R$138/'Mieszkalne-ankiety'!$D$138)</f>
        <v>7.9408943134342787</v>
      </c>
      <c r="H89" s="115">
        <f>F89*('Mieszkalne-ankiety'!$S$138/'Mieszkalne-ankiety'!$D$138)</f>
        <v>2.5163983618585031E-2</v>
      </c>
      <c r="I89" s="89">
        <f>F89*('Mieszkalne-ankiety'!$T$138/'Mieszkalne-ankiety'!$D$138)</f>
        <v>5.1435354596999557E-2</v>
      </c>
      <c r="J89" s="95">
        <f>F89*('Mieszkalne-ankiety'!$U$138/'Mieszkalne-ankiety'!$D$138)</f>
        <v>111.5105411790735</v>
      </c>
    </row>
    <row r="90" spans="2:10" x14ac:dyDescent="0.25">
      <c r="B90" s="80" t="s">
        <v>630</v>
      </c>
      <c r="C90" s="80" t="s">
        <v>1461</v>
      </c>
      <c r="D90" s="82" t="s">
        <v>1497</v>
      </c>
      <c r="E90" s="82" t="s">
        <v>640</v>
      </c>
      <c r="F90" s="26">
        <v>97.15</v>
      </c>
      <c r="G90" s="98">
        <f>F90*('Mieszkalne-ankiety'!$R$138/'Mieszkalne-ankiety'!$D$138)</f>
        <v>6.6316331346182436</v>
      </c>
      <c r="H90" s="115">
        <f>F90*('Mieszkalne-ankiety'!$S$138/'Mieszkalne-ankiety'!$D$138)</f>
        <v>2.1015052080680271E-2</v>
      </c>
      <c r="I90" s="89">
        <f>F90*('Mieszkalne-ankiety'!$T$138/'Mieszkalne-ankiety'!$D$138)</f>
        <v>4.2954910161596381E-2</v>
      </c>
      <c r="J90" s="95">
        <f>F90*('Mieszkalne-ankiety'!$U$138/'Mieszkalne-ankiety'!$D$138)</f>
        <v>93.125153232588247</v>
      </c>
    </row>
    <row r="91" spans="2:10" x14ac:dyDescent="0.25">
      <c r="B91" s="80" t="s">
        <v>236</v>
      </c>
      <c r="C91" s="80" t="s">
        <v>1461</v>
      </c>
      <c r="D91" s="82" t="s">
        <v>1498</v>
      </c>
      <c r="E91" s="82" t="s">
        <v>640</v>
      </c>
      <c r="F91" s="26">
        <v>121.9</v>
      </c>
      <c r="G91" s="98">
        <f>F91*('Mieszkalne-ankiety'!$R$138/'Mieszkalne-ankiety'!$D$138)</f>
        <v>8.3211124972718871</v>
      </c>
      <c r="H91" s="115">
        <f>F91*('Mieszkalne-ankiety'!$S$138/'Mieszkalne-ankiety'!$D$138)</f>
        <v>2.6368861025578231E-2</v>
      </c>
      <c r="I91" s="89">
        <f>F91*('Mieszkalne-ankiety'!$T$138/'Mieszkalne-ankiety'!$D$138)</f>
        <v>5.3898132256290261E-2</v>
      </c>
      <c r="J91" s="95">
        <f>F91*('Mieszkalne-ankiety'!$U$138/'Mieszkalne-ankiety'!$D$138)</f>
        <v>116.84978053579523</v>
      </c>
    </row>
    <row r="92" spans="2:10" x14ac:dyDescent="0.25">
      <c r="B92" s="80" t="s">
        <v>369</v>
      </c>
      <c r="C92" s="80" t="s">
        <v>1461</v>
      </c>
      <c r="D92" s="82" t="s">
        <v>186</v>
      </c>
      <c r="E92" s="82" t="s">
        <v>640</v>
      </c>
      <c r="F92" s="26">
        <v>125.42</v>
      </c>
      <c r="G92" s="98">
        <f>F92*('Mieszkalne-ankiety'!$R$138/'Mieszkalne-ankiety'!$D$138)</f>
        <v>8.5613940066270722</v>
      </c>
      <c r="H92" s="115">
        <f>F92*('Mieszkalne-ankiety'!$S$138/'Mieszkalne-ankiety'!$D$138)</f>
        <v>2.7130291631074829E-2</v>
      </c>
      <c r="I92" s="89">
        <f>F92*('Mieszkalne-ankiety'!$T$138/'Mieszkalne-ankiety'!$D$138)</f>
        <v>5.5454501620868943E-2</v>
      </c>
      <c r="J92" s="95">
        <f>F92*('Mieszkalne-ankiety'!$U$138/'Mieszkalne-ankiety'!$D$138)</f>
        <v>120.22394975225133</v>
      </c>
    </row>
    <row r="93" spans="2:10" x14ac:dyDescent="0.25">
      <c r="B93" s="80" t="s">
        <v>404</v>
      </c>
      <c r="C93" s="80" t="s">
        <v>1438</v>
      </c>
      <c r="D93" s="82" t="s">
        <v>1499</v>
      </c>
      <c r="E93" s="82" t="s">
        <v>270</v>
      </c>
      <c r="F93" s="26">
        <v>196.94</v>
      </c>
      <c r="G93" s="98">
        <f>F93*('Mieszkalne-ankiety'!$R$138/'Mieszkalne-ankiety'!$D$138)</f>
        <v>13.443477401252874</v>
      </c>
      <c r="H93" s="115">
        <f>F93*('Mieszkalne-ankiety'!$S$138/'Mieszkalne-ankiety'!$D$138)</f>
        <v>4.2601177115482988E-2</v>
      </c>
      <c r="I93" s="89">
        <f>F93*('Mieszkalne-ankiety'!$T$138/'Mieszkalne-ankiety'!$D$138)</f>
        <v>8.7077097346626775E-2</v>
      </c>
      <c r="J93" s="95">
        <f>F93*('Mieszkalne-ankiety'!$U$138/'Mieszkalne-ankiety'!$D$138)</f>
        <v>188.78093337751855</v>
      </c>
    </row>
    <row r="94" spans="2:10" x14ac:dyDescent="0.25">
      <c r="B94" s="80" t="s">
        <v>239</v>
      </c>
      <c r="C94" s="80" t="s">
        <v>1438</v>
      </c>
      <c r="D94" s="82" t="s">
        <v>1500</v>
      </c>
      <c r="E94" s="82" t="s">
        <v>270</v>
      </c>
      <c r="F94" s="26">
        <v>127.24</v>
      </c>
      <c r="G94" s="98">
        <f>F94*('Mieszkalne-ankiety'!$R$138/'Mieszkalne-ankiety'!$D$138)</f>
        <v>8.6856304688504906</v>
      </c>
      <c r="H94" s="115">
        <f>F94*('Mieszkalne-ankiety'!$S$138/'Mieszkalne-ankiety'!$D$138)</f>
        <v>2.7523985864598637E-2</v>
      </c>
      <c r="I94" s="89">
        <f>F94*('Mieszkalne-ankiety'!$T$138/'Mieszkalne-ankiety'!$D$138)</f>
        <v>5.6259215326418144E-2</v>
      </c>
      <c r="J94" s="95">
        <f>F94*('Mieszkalne-ankiety'!$U$138/'Mieszkalne-ankiety'!$D$138)</f>
        <v>121.96854860848715</v>
      </c>
    </row>
    <row r="95" spans="2:10" x14ac:dyDescent="0.25">
      <c r="B95" s="80" t="s">
        <v>406</v>
      </c>
      <c r="C95" s="80" t="s">
        <v>1438</v>
      </c>
      <c r="D95" s="82" t="s">
        <v>1501</v>
      </c>
      <c r="E95" s="82" t="s">
        <v>270</v>
      </c>
      <c r="F95" s="26">
        <v>90.18</v>
      </c>
      <c r="G95" s="98">
        <f>F95*('Mieszkalne-ankiety'!$R$138/'Mieszkalne-ankiety'!$D$138)</f>
        <v>6.155848441378005</v>
      </c>
      <c r="H95" s="115">
        <f>F95*('Mieszkalne-ankiety'!$S$138/'Mieszkalne-ankiety'!$D$138)</f>
        <v>1.9507332955591837E-2</v>
      </c>
      <c r="I95" s="89">
        <f>F95*('Mieszkalne-ankiety'!$T$138/'Mieszkalne-ankiety'!$D$138)</f>
        <v>3.9873121959575521E-2</v>
      </c>
      <c r="J95" s="95">
        <f>F95*('Mieszkalne-ankiety'!$U$138/'Mieszkalne-ankiety'!$D$138)</f>
        <v>86.4439147556851</v>
      </c>
    </row>
    <row r="96" spans="2:10" x14ac:dyDescent="0.25">
      <c r="B96" s="80" t="s">
        <v>241</v>
      </c>
      <c r="C96" s="80" t="s">
        <v>1438</v>
      </c>
      <c r="D96" s="82" t="s">
        <v>357</v>
      </c>
      <c r="E96" s="82" t="s">
        <v>270</v>
      </c>
      <c r="F96" s="26">
        <v>96.16</v>
      </c>
      <c r="G96" s="98">
        <f>F96*('Mieszkalne-ankiety'!$R$138/'Mieszkalne-ankiety'!$D$138)</f>
        <v>6.5640539601120969</v>
      </c>
      <c r="H96" s="115">
        <f>F96*('Mieszkalne-ankiety'!$S$138/'Mieszkalne-ankiety'!$D$138)</f>
        <v>2.0800899722884351E-2</v>
      </c>
      <c r="I96" s="89">
        <f>F96*('Mieszkalne-ankiety'!$T$138/'Mieszkalne-ankiety'!$D$138)</f>
        <v>4.2517181277808624E-2</v>
      </c>
      <c r="J96" s="95">
        <f>F96*('Mieszkalne-ankiety'!$U$138/'Mieszkalne-ankiety'!$D$138)</f>
        <v>92.176168140459964</v>
      </c>
    </row>
    <row r="97" spans="2:10" x14ac:dyDescent="0.25">
      <c r="B97" s="80" t="s">
        <v>408</v>
      </c>
      <c r="C97" s="80" t="s">
        <v>1438</v>
      </c>
      <c r="D97" s="82" t="s">
        <v>585</v>
      </c>
      <c r="E97" s="82" t="s">
        <v>270</v>
      </c>
      <c r="F97" s="26">
        <v>103.94</v>
      </c>
      <c r="G97" s="98">
        <f>F97*('Mieszkalne-ankiety'!$R$138/'Mieszkalne-ankiety'!$D$138)</f>
        <v>7.095130705221</v>
      </c>
      <c r="H97" s="115">
        <f>F97*('Mieszkalne-ankiety'!$S$138/'Mieszkalne-ankiety'!$D$138)</f>
        <v>2.2483834413442174E-2</v>
      </c>
      <c r="I97" s="89">
        <f>F97*('Mieszkalne-ankiety'!$T$138/'Mieszkalne-ankiety'!$D$138)</f>
        <v>4.5957111293837651E-2</v>
      </c>
      <c r="J97" s="95">
        <f>F97*('Mieszkalne-ankiety'!$U$138/'Mieszkalne-ankiety'!$D$138)</f>
        <v>99.633848965468047</v>
      </c>
    </row>
    <row r="98" spans="2:10" x14ac:dyDescent="0.25">
      <c r="B98" s="80" t="s">
        <v>409</v>
      </c>
      <c r="C98" s="80" t="s">
        <v>1438</v>
      </c>
      <c r="D98" s="82" t="s">
        <v>1502</v>
      </c>
      <c r="E98" s="82" t="s">
        <v>270</v>
      </c>
      <c r="F98" s="26">
        <v>85.41</v>
      </c>
      <c r="G98" s="98">
        <f>F98*('Mieszkalne-ankiety'!$R$138/'Mieszkalne-ankiety'!$D$138)</f>
        <v>5.8302396914847563</v>
      </c>
      <c r="H98" s="115">
        <f>F98*('Mieszkalne-ankiety'!$S$138/'Mieszkalne-ankiety'!$D$138)</f>
        <v>1.8475507958938774E-2</v>
      </c>
      <c r="I98" s="89">
        <f>F98*('Mieszkalne-ankiety'!$T$138/'Mieszkalne-ankiety'!$D$138)</f>
        <v>3.7764064610416329E-2</v>
      </c>
      <c r="J98" s="95">
        <f>F98*('Mieszkalne-ankiety'!$U$138/'Mieszkalne-ankiety'!$D$138)</f>
        <v>81.87153203906702</v>
      </c>
    </row>
    <row r="99" spans="2:10" x14ac:dyDescent="0.25">
      <c r="B99" s="80" t="s">
        <v>632</v>
      </c>
      <c r="C99" s="80" t="s">
        <v>1438</v>
      </c>
      <c r="D99" s="82" t="s">
        <v>358</v>
      </c>
      <c r="E99" s="82" t="s">
        <v>270</v>
      </c>
      <c r="F99" s="26">
        <v>128.59</v>
      </c>
      <c r="G99" s="98">
        <f>F99*('Mieszkalne-ankiety'!$R$138/'Mieszkalne-ankiety'!$D$138)</f>
        <v>8.7777838886315998</v>
      </c>
      <c r="H99" s="115">
        <f>F99*('Mieszkalne-ankiety'!$S$138/'Mieszkalne-ankiety'!$D$138)</f>
        <v>2.7816011807047618E-2</v>
      </c>
      <c r="I99" s="89">
        <f>F99*('Mieszkalne-ankiety'!$T$138/'Mieszkalne-ankiety'!$D$138)</f>
        <v>5.6856118349765089E-2</v>
      </c>
      <c r="J99" s="95">
        <f>F99*('Mieszkalne-ankiety'!$U$138/'Mieszkalne-ankiety'!$D$138)</f>
        <v>123.26261918866209</v>
      </c>
    </row>
    <row r="100" spans="2:10" x14ac:dyDescent="0.25">
      <c r="B100" s="80" t="s">
        <v>411</v>
      </c>
      <c r="C100" s="80" t="s">
        <v>1438</v>
      </c>
      <c r="D100" s="82" t="s">
        <v>1503</v>
      </c>
      <c r="E100" s="82" t="s">
        <v>270</v>
      </c>
      <c r="F100" s="26">
        <v>89.06</v>
      </c>
      <c r="G100" s="98">
        <f>F100*('Mieszkalne-ankiety'!$R$138/'Mieszkalne-ankiety'!$D$138)</f>
        <v>6.0793952338559007</v>
      </c>
      <c r="H100" s="115">
        <f>F100*('Mieszkalne-ankiety'!$S$138/'Mieszkalne-ankiety'!$D$138)</f>
        <v>1.9265059581115646E-2</v>
      </c>
      <c r="I100" s="89">
        <f>F100*('Mieszkalne-ankiety'!$T$138/'Mieszkalne-ankiety'!$D$138)</f>
        <v>3.9377913525391391E-2</v>
      </c>
      <c r="J100" s="95">
        <f>F100*('Mieszkalne-ankiety'!$U$138/'Mieszkalne-ankiety'!$D$138)</f>
        <v>85.370315459539981</v>
      </c>
    </row>
    <row r="101" spans="2:10" x14ac:dyDescent="0.25">
      <c r="B101" s="80" t="s">
        <v>412</v>
      </c>
      <c r="C101" s="80" t="s">
        <v>1438</v>
      </c>
      <c r="D101" s="82" t="s">
        <v>1504</v>
      </c>
      <c r="E101" s="82" t="s">
        <v>270</v>
      </c>
      <c r="F101" s="26">
        <v>155.66</v>
      </c>
      <c r="G101" s="98">
        <f>F101*('Mieszkalne-ankiety'!$R$138/'Mieszkalne-ankiety'!$D$138)</f>
        <v>10.625630609723887</v>
      </c>
      <c r="H101" s="115">
        <f>F101*('Mieszkalne-ankiety'!$S$138/'Mieszkalne-ankiety'!$D$138)</f>
        <v>3.3671672741931967E-2</v>
      </c>
      <c r="I101" s="89">
        <f>F101*('Mieszkalne-ankiety'!$T$138/'Mieszkalne-ankiety'!$D$138)</f>
        <v>6.8825129343840372E-2</v>
      </c>
      <c r="J101" s="95">
        <f>F101*('Mieszkalne-ankiety'!$U$138/'Mieszkalne-ankiety'!$D$138)</f>
        <v>149.21113074816969</v>
      </c>
    </row>
    <row r="102" spans="2:10" x14ac:dyDescent="0.25">
      <c r="B102" s="80" t="s">
        <v>367</v>
      </c>
      <c r="C102" s="80" t="s">
        <v>1438</v>
      </c>
      <c r="D102" s="82" t="s">
        <v>391</v>
      </c>
      <c r="E102" s="82" t="s">
        <v>270</v>
      </c>
      <c r="F102" s="26">
        <v>107.97</v>
      </c>
      <c r="G102" s="98">
        <f>F102*('Mieszkalne-ankiety'!$R$138/'Mieszkalne-ankiety'!$D$138)</f>
        <v>7.3702257287157149</v>
      </c>
      <c r="H102" s="115">
        <f>F102*('Mieszkalne-ankiety'!$S$138/'Mieszkalne-ankiety'!$D$138)</f>
        <v>2.3355585930530609E-2</v>
      </c>
      <c r="I102" s="89">
        <f>F102*('Mieszkalne-ankiety'!$T$138/'Mieszkalne-ankiety'!$D$138)</f>
        <v>4.773897735612518E-2</v>
      </c>
      <c r="J102" s="95">
        <f>F102*('Mieszkalne-ankiety'!$U$138/'Mieszkalne-ankiety'!$D$138)</f>
        <v>103.49688928999025</v>
      </c>
    </row>
    <row r="103" spans="2:10" x14ac:dyDescent="0.25">
      <c r="B103" s="80" t="s">
        <v>413</v>
      </c>
      <c r="C103" s="80" t="s">
        <v>1438</v>
      </c>
      <c r="D103" s="82" t="s">
        <v>1505</v>
      </c>
      <c r="E103" s="82" t="s">
        <v>270</v>
      </c>
      <c r="F103" s="26">
        <v>107.35</v>
      </c>
      <c r="G103" s="98">
        <f>F103*('Mieszkalne-ankiety'!$R$138/'Mieszkalne-ankiety'!$D$138)</f>
        <v>7.3279034174088347</v>
      </c>
      <c r="H103" s="115">
        <f>F103*('Mieszkalne-ankiety'!$S$138/'Mieszkalne-ankiety'!$D$138)</f>
        <v>2.3221470312517003E-2</v>
      </c>
      <c r="I103" s="89">
        <f>F103*('Mieszkalne-ankiety'!$T$138/'Mieszkalne-ankiety'!$D$138)</f>
        <v>4.7464844115773244E-2</v>
      </c>
      <c r="J103" s="95">
        <f>F103*('Mieszkalne-ankiety'!$U$138/'Mieszkalne-ankiety'!$D$138)</f>
        <v>102.9025753939099</v>
      </c>
    </row>
    <row r="104" spans="2:10" x14ac:dyDescent="0.25">
      <c r="B104" s="80" t="s">
        <v>438</v>
      </c>
      <c r="C104" s="80" t="s">
        <v>1438</v>
      </c>
      <c r="D104" s="82" t="s">
        <v>435</v>
      </c>
      <c r="E104" s="82" t="s">
        <v>270</v>
      </c>
      <c r="F104" s="26">
        <v>115.64</v>
      </c>
      <c r="G104" s="98">
        <f>F104*('Mieszkalne-ankiety'!$R$138/'Mieszkalne-ankiety'!$D$138)</f>
        <v>7.8937936766572685</v>
      </c>
      <c r="H104" s="115">
        <f>F104*('Mieszkalne-ankiety'!$S$138/'Mieszkalne-ankiety'!$D$138)</f>
        <v>2.5014725914666663E-2</v>
      </c>
      <c r="I104" s="89">
        <f>F104*('Mieszkalne-ankiety'!$T$138/'Mieszkalne-ankiety'!$D$138)</f>
        <v>5.1130270829511118E-2</v>
      </c>
      <c r="J104" s="95">
        <f>F104*('Mieszkalne-ankiety'!$U$138/'Mieszkalne-ankiety'!$D$138)</f>
        <v>110.84912732698409</v>
      </c>
    </row>
    <row r="105" spans="2:10" x14ac:dyDescent="0.25">
      <c r="B105" s="80" t="s">
        <v>138</v>
      </c>
      <c r="C105" s="80" t="s">
        <v>1438</v>
      </c>
      <c r="D105" s="82" t="s">
        <v>350</v>
      </c>
      <c r="E105" s="82" t="s">
        <v>270</v>
      </c>
      <c r="F105" s="26">
        <v>112.69</v>
      </c>
      <c r="G105" s="98">
        <f>F105*('Mieszkalne-ankiety'!$R$138/'Mieszkalne-ankiety'!$D$138)</f>
        <v>7.69242138898744</v>
      </c>
      <c r="H105" s="115">
        <f>F105*('Mieszkalne-ankiety'!$S$138/'Mieszkalne-ankiety'!$D$138)</f>
        <v>2.4376595151537412E-2</v>
      </c>
      <c r="I105" s="89">
        <f>F105*('Mieszkalne-ankiety'!$T$138/'Mieszkalne-ankiety'!$D$138)</f>
        <v>4.9825927185901141E-2</v>
      </c>
      <c r="J105" s="95">
        <f>F105*('Mieszkalne-ankiety'!$U$138/'Mieszkalne-ankiety'!$D$138)</f>
        <v>108.02134346660183</v>
      </c>
    </row>
    <row r="106" spans="2:10" x14ac:dyDescent="0.25">
      <c r="B106" s="80" t="s">
        <v>439</v>
      </c>
      <c r="C106" s="80" t="s">
        <v>1438</v>
      </c>
      <c r="D106" s="82" t="s">
        <v>1506</v>
      </c>
      <c r="E106" s="82" t="s">
        <v>270</v>
      </c>
      <c r="F106" s="26">
        <v>47.2</v>
      </c>
      <c r="G106" s="98">
        <f>F106*('Mieszkalne-ankiety'!$R$138/'Mieszkalne-ankiety'!$D$138)</f>
        <v>3.2219566027172526</v>
      </c>
      <c r="H106" s="115">
        <f>F106*('Mieszkalne-ankiety'!$S$138/'Mieszkalne-ankiety'!$D$138)</f>
        <v>1.0210092210068028E-2</v>
      </c>
      <c r="I106" s="89">
        <f>F106*('Mieszkalne-ankiety'!$T$138/'Mieszkalne-ankiety'!$D$138)</f>
        <v>2.086949829775964E-2</v>
      </c>
      <c r="J106" s="95">
        <f>F106*('Mieszkalne-ankiety'!$U$138/'Mieszkalne-ankiety'!$D$138)</f>
        <v>45.244541766115958</v>
      </c>
    </row>
    <row r="107" spans="2:10" x14ac:dyDescent="0.25">
      <c r="B107" s="80" t="s">
        <v>501</v>
      </c>
      <c r="C107" s="80" t="s">
        <v>1438</v>
      </c>
      <c r="D107" s="82" t="s">
        <v>441</v>
      </c>
      <c r="E107" s="82" t="s">
        <v>270</v>
      </c>
      <c r="F107" s="26">
        <v>64.36</v>
      </c>
      <c r="G107" s="98">
        <f>F107*('Mieszkalne-ankiety'!$R$138/'Mieszkalne-ankiety'!$D$138)</f>
        <v>4.3933289608237791</v>
      </c>
      <c r="H107" s="115">
        <f>F107*('Mieszkalne-ankiety'!$S$138/'Mieszkalne-ankiety'!$D$138)</f>
        <v>1.3922066411863944E-2</v>
      </c>
      <c r="I107" s="89">
        <f>F107*('Mieszkalne-ankiety'!$T$138/'Mieszkalne-ankiety'!$D$138)</f>
        <v>2.8456798950080731E-2</v>
      </c>
      <c r="J107" s="95">
        <f>F107*('Mieszkalne-ankiety'!$U$138/'Mieszkalne-ankiety'!$D$138)</f>
        <v>61.693616696339468</v>
      </c>
    </row>
    <row r="108" spans="2:10" x14ac:dyDescent="0.25">
      <c r="B108" s="80" t="s">
        <v>502</v>
      </c>
      <c r="C108" s="80" t="s">
        <v>1438</v>
      </c>
      <c r="D108" s="82" t="s">
        <v>1507</v>
      </c>
      <c r="E108" s="82" t="s">
        <v>270</v>
      </c>
      <c r="F108" s="26">
        <v>156.16</v>
      </c>
      <c r="G108" s="98">
        <f>F108*('Mieszkalne-ankiety'!$R$138/'Mieszkalne-ankiety'!$D$138)</f>
        <v>10.659761505939112</v>
      </c>
      <c r="H108" s="115">
        <f>F108*('Mieszkalne-ankiety'!$S$138/'Mieszkalne-ankiety'!$D$138)</f>
        <v>3.3779830498394552E-2</v>
      </c>
      <c r="I108" s="89">
        <f>F108*('Mieszkalne-ankiety'!$T$138/'Mieszkalne-ankiety'!$D$138)</f>
        <v>6.9046204537672573E-2</v>
      </c>
      <c r="J108" s="95">
        <f>F108*('Mieszkalne-ankiety'!$U$138/'Mieszkalne-ankiety'!$D$138)</f>
        <v>149.69041614823448</v>
      </c>
    </row>
    <row r="109" spans="2:10" x14ac:dyDescent="0.25">
      <c r="B109" s="80" t="s">
        <v>553</v>
      </c>
      <c r="C109" s="80" t="s">
        <v>1438</v>
      </c>
      <c r="D109" s="82" t="s">
        <v>1508</v>
      </c>
      <c r="E109" s="82" t="s">
        <v>270</v>
      </c>
      <c r="F109" s="26">
        <v>97.14</v>
      </c>
      <c r="G109" s="98">
        <f>F109*('Mieszkalne-ankiety'!$R$138/'Mieszkalne-ankiety'!$D$138)</f>
        <v>6.6309505166939386</v>
      </c>
      <c r="H109" s="115">
        <f>F109*('Mieszkalne-ankiety'!$S$138/'Mieszkalne-ankiety'!$D$138)</f>
        <v>2.1012888925551018E-2</v>
      </c>
      <c r="I109" s="89">
        <f>F109*('Mieszkalne-ankiety'!$T$138/'Mieszkalne-ankiety'!$D$138)</f>
        <v>4.2950488657719735E-2</v>
      </c>
      <c r="J109" s="95">
        <f>F109*('Mieszkalne-ankiety'!$U$138/'Mieszkalne-ankiety'!$D$138)</f>
        <v>93.11556752458695</v>
      </c>
    </row>
    <row r="110" spans="2:10" x14ac:dyDescent="0.25">
      <c r="B110" s="80" t="s">
        <v>440</v>
      </c>
      <c r="C110" s="80" t="s">
        <v>1438</v>
      </c>
      <c r="D110" s="82" t="s">
        <v>1509</v>
      </c>
      <c r="E110" s="82" t="s">
        <v>270</v>
      </c>
      <c r="F110" s="26">
        <v>110.72</v>
      </c>
      <c r="G110" s="98">
        <f>F110*('Mieszkalne-ankiety'!$R$138/'Mieszkalne-ankiety'!$D$138)</f>
        <v>7.5579456578994524</v>
      </c>
      <c r="H110" s="115">
        <f>F110*('Mieszkalne-ankiety'!$S$138/'Mieszkalne-ankiety'!$D$138)</f>
        <v>2.3950453591074828E-2</v>
      </c>
      <c r="I110" s="89">
        <f>F110*('Mieszkalne-ankiety'!$T$138/'Mieszkalne-ankiety'!$D$138)</f>
        <v>4.8954890922202274E-2</v>
      </c>
      <c r="J110" s="95">
        <f>F110*('Mieszkalne-ankiety'!$U$138/'Mieszkalne-ankiety'!$D$138)</f>
        <v>106.13295899034658</v>
      </c>
    </row>
    <row r="111" spans="2:10" x14ac:dyDescent="0.25">
      <c r="B111" s="80" t="s">
        <v>148</v>
      </c>
      <c r="C111" s="80" t="s">
        <v>1438</v>
      </c>
      <c r="D111" s="82" t="s">
        <v>1510</v>
      </c>
      <c r="E111" s="82" t="s">
        <v>270</v>
      </c>
      <c r="F111" s="26">
        <v>132.63</v>
      </c>
      <c r="G111" s="98">
        <f>F111*('Mieszkalne-ankiety'!$R$138/'Mieszkalne-ankiety'!$D$138)</f>
        <v>9.0535615300506169</v>
      </c>
      <c r="H111" s="115">
        <f>F111*('Mieszkalne-ankiety'!$S$138/'Mieszkalne-ankiety'!$D$138)</f>
        <v>2.8689926479265302E-2</v>
      </c>
      <c r="I111" s="89">
        <f>F111*('Mieszkalne-ankiety'!$T$138/'Mieszkalne-ankiety'!$D$138)</f>
        <v>5.8642405915929258E-2</v>
      </c>
      <c r="J111" s="95">
        <f>F111*('Mieszkalne-ankiety'!$U$138/'Mieszkalne-ankiety'!$D$138)</f>
        <v>127.13524522118557</v>
      </c>
    </row>
    <row r="112" spans="2:10" x14ac:dyDescent="0.25">
      <c r="B112" s="80" t="s">
        <v>620</v>
      </c>
      <c r="C112" s="80" t="s">
        <v>1438</v>
      </c>
      <c r="D112" s="82" t="s">
        <v>1511</v>
      </c>
      <c r="E112" s="82" t="s">
        <v>270</v>
      </c>
      <c r="F112" s="26">
        <v>91.68</v>
      </c>
      <c r="G112" s="98">
        <f>F112*('Mieszkalne-ankiety'!$R$138/'Mieszkalne-ankiety'!$D$138)</f>
        <v>6.2582411300236807</v>
      </c>
      <c r="H112" s="115">
        <f>F112*('Mieszkalne-ankiety'!$S$138/'Mieszkalne-ankiety'!$D$138)</f>
        <v>1.9831806224979591E-2</v>
      </c>
      <c r="I112" s="89">
        <f>F112*('Mieszkalne-ankiety'!$T$138/'Mieszkalne-ankiety'!$D$138)</f>
        <v>4.0536347541072118E-2</v>
      </c>
      <c r="J112" s="95">
        <f>F112*('Mieszkalne-ankiety'!$U$138/'Mieszkalne-ankiety'!$D$138)</f>
        <v>87.881770955879475</v>
      </c>
    </row>
    <row r="113" spans="2:10" x14ac:dyDescent="0.25">
      <c r="B113" s="80" t="s">
        <v>619</v>
      </c>
      <c r="C113" s="80" t="s">
        <v>1438</v>
      </c>
      <c r="D113" s="82" t="s">
        <v>369</v>
      </c>
      <c r="E113" s="82" t="s">
        <v>270</v>
      </c>
      <c r="F113" s="26">
        <v>125.27</v>
      </c>
      <c r="G113" s="98">
        <f>F113*('Mieszkalne-ankiety'!$R$138/'Mieszkalne-ankiety'!$D$138)</f>
        <v>8.5511547377625039</v>
      </c>
      <c r="H113" s="115">
        <f>F113*('Mieszkalne-ankiety'!$S$138/'Mieszkalne-ankiety'!$D$138)</f>
        <v>2.7097844304136053E-2</v>
      </c>
      <c r="I113" s="89">
        <f>F113*('Mieszkalne-ankiety'!$T$138/'Mieszkalne-ankiety'!$D$138)</f>
        <v>5.5388179062719284E-2</v>
      </c>
      <c r="J113" s="95">
        <f>F113*('Mieszkalne-ankiety'!$U$138/'Mieszkalne-ankiety'!$D$138)</f>
        <v>120.0801641322319</v>
      </c>
    </row>
    <row r="114" spans="2:10" x14ac:dyDescent="0.25">
      <c r="B114" s="80" t="s">
        <v>497</v>
      </c>
      <c r="C114" s="80" t="s">
        <v>1438</v>
      </c>
      <c r="D114" s="82" t="s">
        <v>1512</v>
      </c>
      <c r="E114" s="82" t="s">
        <v>270</v>
      </c>
      <c r="F114" s="26">
        <v>103.75</v>
      </c>
      <c r="G114" s="98">
        <f>F114*('Mieszkalne-ankiety'!$R$138/'Mieszkalne-ankiety'!$D$138)</f>
        <v>7.0821609646592147</v>
      </c>
      <c r="H114" s="115">
        <f>F114*('Mieszkalne-ankiety'!$S$138/'Mieszkalne-ankiety'!$D$138)</f>
        <v>2.2442734465986394E-2</v>
      </c>
      <c r="I114" s="89">
        <f>F114*('Mieszkalne-ankiety'!$T$138/'Mieszkalne-ankiety'!$D$138)</f>
        <v>4.5873102720181413E-2</v>
      </c>
      <c r="J114" s="95">
        <f>F114*('Mieszkalne-ankiety'!$U$138/'Mieszkalne-ankiety'!$D$138)</f>
        <v>99.451720513443433</v>
      </c>
    </row>
    <row r="115" spans="2:10" x14ac:dyDescent="0.25">
      <c r="B115" s="80" t="s">
        <v>694</v>
      </c>
      <c r="C115" s="80" t="s">
        <v>1438</v>
      </c>
      <c r="D115" s="82" t="s">
        <v>421</v>
      </c>
      <c r="E115" s="82" t="s">
        <v>270</v>
      </c>
      <c r="F115" s="26">
        <v>132.38999999999999</v>
      </c>
      <c r="G115" s="98">
        <f>F115*('Mieszkalne-ankiety'!$R$138/'Mieszkalne-ankiety'!$D$138)</f>
        <v>9.0371786998673098</v>
      </c>
      <c r="H115" s="115">
        <f>F115*('Mieszkalne-ankiety'!$S$138/'Mieszkalne-ankiety'!$D$138)</f>
        <v>2.8638010756163259E-2</v>
      </c>
      <c r="I115" s="89">
        <f>F115*('Mieszkalne-ankiety'!$T$138/'Mieszkalne-ankiety'!$D$138)</f>
        <v>5.8536289822889796E-2</v>
      </c>
      <c r="J115" s="95">
        <f>F115*('Mieszkalne-ankiety'!$U$138/'Mieszkalne-ankiety'!$D$138)</f>
        <v>126.90518822915446</v>
      </c>
    </row>
    <row r="116" spans="2:10" x14ac:dyDescent="0.25">
      <c r="B116" s="80" t="s">
        <v>364</v>
      </c>
      <c r="C116" s="80" t="s">
        <v>1438</v>
      </c>
      <c r="D116" s="82" t="s">
        <v>1513</v>
      </c>
      <c r="E116" s="82" t="s">
        <v>270</v>
      </c>
      <c r="F116" s="26">
        <v>267.5</v>
      </c>
      <c r="G116" s="98">
        <f>F116*('Mieszkalne-ankiety'!$R$138/'Mieszkalne-ankiety'!$D$138)</f>
        <v>18.260029475145444</v>
      </c>
      <c r="H116" s="115">
        <f>F116*('Mieszkalne-ankiety'!$S$138/'Mieszkalne-ankiety'!$D$138)</f>
        <v>5.7864399707482986E-2</v>
      </c>
      <c r="I116" s="89">
        <f>F116*('Mieszkalne-ankiety'!$T$138/'Mieszkalne-ankiety'!$D$138)</f>
        <v>0.11827522870022678</v>
      </c>
      <c r="J116" s="95">
        <f>F116*('Mieszkalne-ankiety'!$U$138/'Mieszkalne-ankiety'!$D$138)</f>
        <v>256.41768903466141</v>
      </c>
    </row>
    <row r="117" spans="2:10" x14ac:dyDescent="0.25">
      <c r="B117" s="80" t="s">
        <v>617</v>
      </c>
      <c r="C117" s="80" t="s">
        <v>1438</v>
      </c>
      <c r="D117" s="82" t="s">
        <v>423</v>
      </c>
      <c r="E117" s="82" t="s">
        <v>270</v>
      </c>
      <c r="F117" s="26">
        <v>155.63999999999999</v>
      </c>
      <c r="G117" s="98">
        <f>F117*('Mieszkalne-ankiety'!$R$138/'Mieszkalne-ankiety'!$D$138)</f>
        <v>10.624265373875277</v>
      </c>
      <c r="H117" s="115">
        <f>F117*('Mieszkalne-ankiety'!$S$138/'Mieszkalne-ankiety'!$D$138)</f>
        <v>3.3667346431673462E-2</v>
      </c>
      <c r="I117" s="89">
        <f>F117*('Mieszkalne-ankiety'!$T$138/'Mieszkalne-ankiety'!$D$138)</f>
        <v>6.8816286336087079E-2</v>
      </c>
      <c r="J117" s="95">
        <f>F117*('Mieszkalne-ankiety'!$U$138/'Mieszkalne-ankiety'!$D$138)</f>
        <v>149.19195933216707</v>
      </c>
    </row>
    <row r="118" spans="2:10" x14ac:dyDescent="0.25">
      <c r="B118" s="80" t="s">
        <v>507</v>
      </c>
      <c r="C118" s="80" t="s">
        <v>1438</v>
      </c>
      <c r="D118" s="82" t="s">
        <v>1514</v>
      </c>
      <c r="E118" s="82" t="s">
        <v>270</v>
      </c>
      <c r="F118" s="26">
        <v>104.38</v>
      </c>
      <c r="G118" s="98">
        <f>F118*('Mieszkalne-ankiety'!$R$138/'Mieszkalne-ankiety'!$D$138)</f>
        <v>7.1251658938903981</v>
      </c>
      <c r="H118" s="115">
        <f>F118*('Mieszkalne-ankiety'!$S$138/'Mieszkalne-ankiety'!$D$138)</f>
        <v>2.257901323912925E-2</v>
      </c>
      <c r="I118" s="89">
        <f>F118*('Mieszkalne-ankiety'!$T$138/'Mieszkalne-ankiety'!$D$138)</f>
        <v>4.6151657464409981E-2</v>
      </c>
      <c r="J118" s="95">
        <f>F118*('Mieszkalne-ankiety'!$U$138/'Mieszkalne-ankiety'!$D$138)</f>
        <v>100.05562011752507</v>
      </c>
    </row>
    <row r="119" spans="2:10" x14ac:dyDescent="0.25">
      <c r="B119" s="80" t="s">
        <v>287</v>
      </c>
      <c r="C119" s="80" t="s">
        <v>1438</v>
      </c>
      <c r="D119" s="82" t="s">
        <v>1515</v>
      </c>
      <c r="E119" s="82" t="s">
        <v>270</v>
      </c>
      <c r="F119" s="26">
        <v>119.19</v>
      </c>
      <c r="G119" s="98">
        <f>F119*('Mieszkalne-ankiety'!$R$138/'Mieszkalne-ankiety'!$D$138)</f>
        <v>8.1361230397853657</v>
      </c>
      <c r="H119" s="115">
        <f>F119*('Mieszkalne-ankiety'!$S$138/'Mieszkalne-ankiety'!$D$138)</f>
        <v>2.5782645985551019E-2</v>
      </c>
      <c r="I119" s="89">
        <f>F119*('Mieszkalne-ankiety'!$T$138/'Mieszkalne-ankiety'!$D$138)</f>
        <v>5.2699904705719731E-2</v>
      </c>
      <c r="J119" s="95">
        <f>F119*('Mieszkalne-ankiety'!$U$138/'Mieszkalne-ankiety'!$D$138)</f>
        <v>114.25205366744407</v>
      </c>
    </row>
    <row r="120" spans="2:10" x14ac:dyDescent="0.25">
      <c r="B120" s="80" t="s">
        <v>695</v>
      </c>
      <c r="C120" s="80" t="s">
        <v>1438</v>
      </c>
      <c r="D120" s="82" t="s">
        <v>1516</v>
      </c>
      <c r="E120" s="82" t="s">
        <v>270</v>
      </c>
      <c r="F120" s="26">
        <v>109.96</v>
      </c>
      <c r="G120" s="98">
        <f>F120*('Mieszkalne-ankiety'!$R$138/'Mieszkalne-ankiety'!$D$138)</f>
        <v>7.5060666956523105</v>
      </c>
      <c r="H120" s="115">
        <f>F120*('Mieszkalne-ankiety'!$S$138/'Mieszkalne-ankiety'!$D$138)</f>
        <v>2.3786053801251698E-2</v>
      </c>
      <c r="I120" s="89">
        <f>F120*('Mieszkalne-ankiety'!$T$138/'Mieszkalne-ankiety'!$D$138)</f>
        <v>4.8618856627577325E-2</v>
      </c>
      <c r="J120" s="95">
        <f>F120*('Mieszkalne-ankiety'!$U$138/'Mieszkalne-ankiety'!$D$138)</f>
        <v>105.4044451822481</v>
      </c>
    </row>
    <row r="121" spans="2:10" x14ac:dyDescent="0.25">
      <c r="B121" s="80" t="s">
        <v>615</v>
      </c>
      <c r="C121" s="80" t="s">
        <v>1438</v>
      </c>
      <c r="D121" s="82" t="s">
        <v>412</v>
      </c>
      <c r="E121" s="82" t="s">
        <v>270</v>
      </c>
      <c r="F121" s="26">
        <v>58.9</v>
      </c>
      <c r="G121" s="98">
        <f>F121*('Mieszkalne-ankiety'!$R$138/'Mieszkalne-ankiety'!$D$138)</f>
        <v>4.0206195741535202</v>
      </c>
      <c r="H121" s="115">
        <f>F121*('Mieszkalne-ankiety'!$S$138/'Mieszkalne-ankiety'!$D$138)</f>
        <v>1.2740983711292515E-2</v>
      </c>
      <c r="I121" s="89">
        <f>F121*('Mieszkalne-ankiety'!$T$138/'Mieszkalne-ankiety'!$D$138)</f>
        <v>2.6042657833433111E-2</v>
      </c>
      <c r="J121" s="95">
        <f>F121*('Mieszkalne-ankiety'!$U$138/'Mieszkalne-ankiety'!$D$138)</f>
        <v>56.459820127631986</v>
      </c>
    </row>
    <row r="122" spans="2:10" x14ac:dyDescent="0.25">
      <c r="B122" s="80" t="s">
        <v>696</v>
      </c>
      <c r="C122" s="80" t="s">
        <v>1438</v>
      </c>
      <c r="D122" s="82" t="s">
        <v>1517</v>
      </c>
      <c r="E122" s="82" t="s">
        <v>270</v>
      </c>
      <c r="F122" s="26">
        <v>132.19</v>
      </c>
      <c r="G122" s="98">
        <f>F122*('Mieszkalne-ankiety'!$R$138/'Mieszkalne-ankiety'!$D$138)</f>
        <v>9.0235263413812206</v>
      </c>
      <c r="H122" s="115">
        <f>F122*('Mieszkalne-ankiety'!$S$138/'Mieszkalne-ankiety'!$D$138)</f>
        <v>2.8594747653578226E-2</v>
      </c>
      <c r="I122" s="89">
        <f>F122*('Mieszkalne-ankiety'!$T$138/'Mieszkalne-ankiety'!$D$138)</f>
        <v>5.8447859745356927E-2</v>
      </c>
      <c r="J122" s="95">
        <f>F122*('Mieszkalne-ankiety'!$U$138/'Mieszkalne-ankiety'!$D$138)</f>
        <v>126.71347406912855</v>
      </c>
    </row>
    <row r="123" spans="2:10" x14ac:dyDescent="0.25">
      <c r="B123" s="80" t="s">
        <v>510</v>
      </c>
      <c r="C123" s="80" t="s">
        <v>1438</v>
      </c>
      <c r="D123" s="82" t="s">
        <v>138</v>
      </c>
      <c r="E123" s="82" t="s">
        <v>270</v>
      </c>
      <c r="F123" s="26">
        <v>104.74</v>
      </c>
      <c r="G123" s="98">
        <f>F123*('Mieszkalne-ankiety'!$R$138/'Mieszkalne-ankiety'!$D$138)</f>
        <v>7.1497401391653597</v>
      </c>
      <c r="H123" s="115">
        <f>F123*('Mieszkalne-ankiety'!$S$138/'Mieszkalne-ankiety'!$D$138)</f>
        <v>2.2656886823782311E-2</v>
      </c>
      <c r="I123" s="89">
        <f>F123*('Mieszkalne-ankiety'!$T$138/'Mieszkalne-ankiety'!$D$138)</f>
        <v>4.6310831603969163E-2</v>
      </c>
      <c r="J123" s="95">
        <f>F123*('Mieszkalne-ankiety'!$U$138/'Mieszkalne-ankiety'!$D$138)</f>
        <v>100.40070560557172</v>
      </c>
    </row>
    <row r="124" spans="2:10" x14ac:dyDescent="0.25">
      <c r="B124" s="80" t="s">
        <v>145</v>
      </c>
      <c r="C124" s="80" t="s">
        <v>1438</v>
      </c>
      <c r="D124" s="82" t="s">
        <v>434</v>
      </c>
      <c r="E124" s="82" t="s">
        <v>270</v>
      </c>
      <c r="F124" s="26">
        <v>123.35</v>
      </c>
      <c r="G124" s="98">
        <f>F124*('Mieszkalne-ankiety'!$R$138/'Mieszkalne-ankiety'!$D$138)</f>
        <v>8.4200920962960399</v>
      </c>
      <c r="H124" s="115">
        <f>F124*('Mieszkalne-ankiety'!$S$138/'Mieszkalne-ankiety'!$D$138)</f>
        <v>2.6682518519319725E-2</v>
      </c>
      <c r="I124" s="89">
        <f>F124*('Mieszkalne-ankiety'!$T$138/'Mieszkalne-ankiety'!$D$138)</f>
        <v>5.4539250318403634E-2</v>
      </c>
      <c r="J124" s="95">
        <f>F124*('Mieszkalne-ankiety'!$U$138/'Mieszkalne-ankiety'!$D$138)</f>
        <v>118.23970819598311</v>
      </c>
    </row>
    <row r="125" spans="2:10" x14ac:dyDescent="0.25">
      <c r="B125" s="80" t="s">
        <v>614</v>
      </c>
      <c r="C125" s="80" t="s">
        <v>1438</v>
      </c>
      <c r="D125" s="82" t="s">
        <v>1518</v>
      </c>
      <c r="E125" s="82" t="s">
        <v>270</v>
      </c>
      <c r="F125" s="26">
        <v>72.23</v>
      </c>
      <c r="G125" s="98">
        <f>F125*('Mieszkalne-ankiety'!$R$138/'Mieszkalne-ankiety'!$D$138)</f>
        <v>4.9305492672514228</v>
      </c>
      <c r="H125" s="115">
        <f>F125*('Mieszkalne-ankiety'!$S$138/'Mieszkalne-ankiety'!$D$138)</f>
        <v>1.5624469498585033E-2</v>
      </c>
      <c r="I125" s="89">
        <f>F125*('Mieszkalne-ankiety'!$T$138/'Mieszkalne-ankiety'!$D$138)</f>
        <v>3.1936522500999556E-2</v>
      </c>
      <c r="J125" s="95">
        <f>F125*('Mieszkalne-ankiety'!$U$138/'Mieszkalne-ankiety'!$D$138)</f>
        <v>69.237568893359224</v>
      </c>
    </row>
    <row r="126" spans="2:10" x14ac:dyDescent="0.25">
      <c r="B126" s="80" t="s">
        <v>512</v>
      </c>
      <c r="C126" s="80" t="s">
        <v>1438</v>
      </c>
      <c r="D126" s="82" t="s">
        <v>1519</v>
      </c>
      <c r="E126" s="82" t="s">
        <v>270</v>
      </c>
      <c r="F126" s="26">
        <v>109.65</v>
      </c>
      <c r="G126" s="98">
        <f>F126*('Mieszkalne-ankiety'!$R$138/'Mieszkalne-ankiety'!$D$138)</f>
        <v>7.4849055399988718</v>
      </c>
      <c r="H126" s="115">
        <f>F126*('Mieszkalne-ankiety'!$S$138/'Mieszkalne-ankiety'!$D$138)</f>
        <v>2.3718995992244897E-2</v>
      </c>
      <c r="I126" s="89">
        <f>F126*('Mieszkalne-ankiety'!$T$138/'Mieszkalne-ankiety'!$D$138)</f>
        <v>4.8481790007401368E-2</v>
      </c>
      <c r="J126" s="95">
        <f>F126*('Mieszkalne-ankiety'!$U$138/'Mieszkalne-ankiety'!$D$138)</f>
        <v>105.10728823420794</v>
      </c>
    </row>
    <row r="127" spans="2:10" x14ac:dyDescent="0.25">
      <c r="B127" s="80" t="s">
        <v>443</v>
      </c>
      <c r="C127" s="80" t="s">
        <v>1438</v>
      </c>
      <c r="D127" s="82" t="s">
        <v>1520</v>
      </c>
      <c r="E127" s="82" t="s">
        <v>270</v>
      </c>
      <c r="F127" s="26">
        <v>165.62</v>
      </c>
      <c r="G127" s="98">
        <f>F127*('Mieszkalne-ankiety'!$R$138/'Mieszkalne-ankiety'!$D$138)</f>
        <v>11.305518062331172</v>
      </c>
      <c r="H127" s="115">
        <f>F127*('Mieszkalne-ankiety'!$S$138/'Mieszkalne-ankiety'!$D$138)</f>
        <v>3.5826175250666663E-2</v>
      </c>
      <c r="I127" s="89">
        <f>F127*('Mieszkalne-ankiety'!$T$138/'Mieszkalne-ankiety'!$D$138)</f>
        <v>7.3228947204977787E-2</v>
      </c>
      <c r="J127" s="95">
        <f>F127*('Mieszkalne-ankiety'!$U$138/'Mieszkalne-ankiety'!$D$138)</f>
        <v>158.75849591746027</v>
      </c>
    </row>
    <row r="128" spans="2:10" x14ac:dyDescent="0.25">
      <c r="B128" s="80" t="s">
        <v>496</v>
      </c>
      <c r="C128" s="80" t="s">
        <v>1438</v>
      </c>
      <c r="D128" s="82" t="s">
        <v>502</v>
      </c>
      <c r="E128" s="82" t="s">
        <v>270</v>
      </c>
      <c r="F128" s="26">
        <v>85.55</v>
      </c>
      <c r="G128" s="98">
        <f>F128*('Mieszkalne-ankiety'!$R$138/'Mieszkalne-ankiety'!$D$138)</f>
        <v>5.8397963424250197</v>
      </c>
      <c r="H128" s="115">
        <f>F128*('Mieszkalne-ankiety'!$S$138/'Mieszkalne-ankiety'!$D$138)</f>
        <v>1.8505792130748298E-2</v>
      </c>
      <c r="I128" s="89">
        <f>F128*('Mieszkalne-ankiety'!$T$138/'Mieszkalne-ankiety'!$D$138)</f>
        <v>3.7825965664689348E-2</v>
      </c>
      <c r="J128" s="95">
        <f>F128*('Mieszkalne-ankiety'!$U$138/'Mieszkalne-ankiety'!$D$138)</f>
        <v>82.005731951085167</v>
      </c>
    </row>
    <row r="129" spans="2:10" x14ac:dyDescent="0.25">
      <c r="B129" s="80" t="s">
        <v>613</v>
      </c>
      <c r="C129" s="80" t="s">
        <v>1438</v>
      </c>
      <c r="D129" s="82" t="s">
        <v>440</v>
      </c>
      <c r="E129" s="82" t="s">
        <v>270</v>
      </c>
      <c r="F129" s="26">
        <v>66.069999999999993</v>
      </c>
      <c r="G129" s="98">
        <f>F129*('Mieszkalne-ankiety'!$R$138/'Mieszkalne-ankiety'!$D$138)</f>
        <v>4.510056625879848</v>
      </c>
      <c r="H129" s="115">
        <f>F129*('Mieszkalne-ankiety'!$S$138/'Mieszkalne-ankiety'!$D$138)</f>
        <v>1.4291965938965983E-2</v>
      </c>
      <c r="I129" s="89">
        <f>F129*('Mieszkalne-ankiety'!$T$138/'Mieszkalne-ankiety'!$D$138)</f>
        <v>2.9212876112986848E-2</v>
      </c>
      <c r="J129" s="95">
        <f>F129*('Mieszkalne-ankiety'!$U$138/'Mieszkalne-ankiety'!$D$138)</f>
        <v>63.332772764561035</v>
      </c>
    </row>
    <row r="130" spans="2:10" x14ac:dyDescent="0.25">
      <c r="B130" s="80" t="s">
        <v>162</v>
      </c>
      <c r="C130" s="80" t="s">
        <v>1438</v>
      </c>
      <c r="D130" s="82" t="s">
        <v>1521</v>
      </c>
      <c r="E130" s="82" t="s">
        <v>270</v>
      </c>
      <c r="F130" s="26">
        <v>191.07</v>
      </c>
      <c r="G130" s="98">
        <f>F130*('Mieszkalne-ankiety'!$R$138/'Mieszkalne-ankiety'!$D$138)</f>
        <v>13.04278067968613</v>
      </c>
      <c r="H130" s="115">
        <f>F130*('Mieszkalne-ankiety'!$S$138/'Mieszkalne-ankiety'!$D$138)</f>
        <v>4.133140505461224E-2</v>
      </c>
      <c r="I130" s="89">
        <f>F130*('Mieszkalne-ankiety'!$T$138/'Mieszkalne-ankiety'!$D$138)</f>
        <v>8.4481674571036738E-2</v>
      </c>
      <c r="J130" s="95">
        <f>F130*('Mieszkalne-ankiety'!$U$138/'Mieszkalne-ankiety'!$D$138)</f>
        <v>183.15412278075794</v>
      </c>
    </row>
    <row r="131" spans="2:10" x14ac:dyDescent="0.25">
      <c r="B131" s="80" t="s">
        <v>160</v>
      </c>
      <c r="C131" s="80" t="s">
        <v>1438</v>
      </c>
      <c r="D131" s="82" t="s">
        <v>497</v>
      </c>
      <c r="E131" s="82" t="s">
        <v>270</v>
      </c>
      <c r="F131" s="26">
        <v>120.86</v>
      </c>
      <c r="G131" s="98">
        <f>F131*('Mieszkalne-ankiety'!$R$138/'Mieszkalne-ankiety'!$D$138)</f>
        <v>8.2501202331442176</v>
      </c>
      <c r="H131" s="115">
        <f>F131*('Mieszkalne-ankiety'!$S$138/'Mieszkalne-ankiety'!$D$138)</f>
        <v>2.6143892892136051E-2</v>
      </c>
      <c r="I131" s="89">
        <f>F131*('Mieszkalne-ankiety'!$T$138/'Mieszkalne-ankiety'!$D$138)</f>
        <v>5.343829585311928E-2</v>
      </c>
      <c r="J131" s="95">
        <f>F131*('Mieszkalne-ankiety'!$U$138/'Mieszkalne-ankiety'!$D$138)</f>
        <v>115.85286690366047</v>
      </c>
    </row>
    <row r="132" spans="2:10" x14ac:dyDescent="0.25">
      <c r="B132" s="80" t="s">
        <v>559</v>
      </c>
      <c r="C132" s="80" t="s">
        <v>1438</v>
      </c>
      <c r="D132" s="82" t="s">
        <v>1522</v>
      </c>
      <c r="E132" s="82" t="s">
        <v>270</v>
      </c>
      <c r="F132" s="26">
        <v>135.82</v>
      </c>
      <c r="G132" s="98">
        <f>F132*('Mieszkalne-ankiety'!$R$138/'Mieszkalne-ankiety'!$D$138)</f>
        <v>9.2713166479037543</v>
      </c>
      <c r="H132" s="115">
        <f>F132*('Mieszkalne-ankiety'!$S$138/'Mieszkalne-ankiety'!$D$138)</f>
        <v>2.9379972965496593E-2</v>
      </c>
      <c r="I132" s="89">
        <f>F132*('Mieszkalne-ankiety'!$T$138/'Mieszkalne-ankiety'!$D$138)</f>
        <v>6.0052865652578689E-2</v>
      </c>
      <c r="J132" s="95">
        <f>F132*('Mieszkalne-ankiety'!$U$138/'Mieszkalne-ankiety'!$D$138)</f>
        <v>130.19308607359892</v>
      </c>
    </row>
    <row r="133" spans="2:10" x14ac:dyDescent="0.25">
      <c r="B133" s="80" t="s">
        <v>448</v>
      </c>
      <c r="C133" s="80" t="s">
        <v>1438</v>
      </c>
      <c r="D133" s="82" t="s">
        <v>1523</v>
      </c>
      <c r="E133" s="82" t="s">
        <v>270</v>
      </c>
      <c r="F133" s="26">
        <v>103.82</v>
      </c>
      <c r="G133" s="98">
        <f>F133*('Mieszkalne-ankiety'!$R$138/'Mieszkalne-ankiety'!$D$138)</f>
        <v>7.0869392901293455</v>
      </c>
      <c r="H133" s="115">
        <f>F133*('Mieszkalne-ankiety'!$S$138/'Mieszkalne-ankiety'!$D$138)</f>
        <v>2.2457876551891152E-2</v>
      </c>
      <c r="I133" s="89">
        <f>F133*('Mieszkalne-ankiety'!$T$138/'Mieszkalne-ankiety'!$D$138)</f>
        <v>4.5904053247317916E-2</v>
      </c>
      <c r="J133" s="95">
        <f>F133*('Mieszkalne-ankiety'!$U$138/'Mieszkalne-ankiety'!$D$138)</f>
        <v>99.518820469452507</v>
      </c>
    </row>
    <row r="134" spans="2:10" x14ac:dyDescent="0.25">
      <c r="B134" s="80" t="s">
        <v>158</v>
      </c>
      <c r="C134" s="80" t="s">
        <v>1438</v>
      </c>
      <c r="D134" s="82" t="s">
        <v>1524</v>
      </c>
      <c r="E134" s="82" t="s">
        <v>270</v>
      </c>
      <c r="F134" s="26">
        <v>129.88</v>
      </c>
      <c r="G134" s="98">
        <f>F134*('Mieszkalne-ankiety'!$R$138/'Mieszkalne-ankiety'!$D$138)</f>
        <v>8.8658416008668794</v>
      </c>
      <c r="H134" s="115">
        <f>F134*('Mieszkalne-ankiety'!$S$138/'Mieszkalne-ankiety'!$D$138)</f>
        <v>2.8095058818721087E-2</v>
      </c>
      <c r="I134" s="89">
        <f>F134*('Mieszkalne-ankiety'!$T$138/'Mieszkalne-ankiety'!$D$138)</f>
        <v>5.7426492349852164E-2</v>
      </c>
      <c r="J134" s="95">
        <f>F134*('Mieszkalne-ankiety'!$U$138/'Mieszkalne-ankiety'!$D$138)</f>
        <v>124.49917552082924</v>
      </c>
    </row>
    <row r="135" spans="2:10" x14ac:dyDescent="0.25">
      <c r="B135" s="80" t="s">
        <v>157</v>
      </c>
      <c r="C135" s="80" t="s">
        <v>1438</v>
      </c>
      <c r="D135" s="82" t="s">
        <v>1525</v>
      </c>
      <c r="E135" s="82" t="s">
        <v>270</v>
      </c>
      <c r="F135" s="26">
        <v>91.21</v>
      </c>
      <c r="G135" s="98">
        <f>F135*('Mieszkalne-ankiety'!$R$138/'Mieszkalne-ankiety'!$D$138)</f>
        <v>6.2261580875813678</v>
      </c>
      <c r="H135" s="115">
        <f>F135*('Mieszkalne-ankiety'!$S$138/'Mieszkalne-ankiety'!$D$138)</f>
        <v>1.9730137933904757E-2</v>
      </c>
      <c r="I135" s="89">
        <f>F135*('Mieszkalne-ankiety'!$T$138/'Mieszkalne-ankiety'!$D$138)</f>
        <v>4.0328536858869841E-2</v>
      </c>
      <c r="J135" s="95">
        <f>F135*('Mieszkalne-ankiety'!$U$138/'Mieszkalne-ankiety'!$D$138)</f>
        <v>87.431242679818553</v>
      </c>
    </row>
    <row r="136" spans="2:10" x14ac:dyDescent="0.25">
      <c r="B136" s="80" t="s">
        <v>515</v>
      </c>
      <c r="C136" s="80" t="s">
        <v>1438</v>
      </c>
      <c r="D136" s="82" t="s">
        <v>1526</v>
      </c>
      <c r="E136" s="82" t="s">
        <v>270</v>
      </c>
      <c r="F136" s="26">
        <v>87.29</v>
      </c>
      <c r="G136" s="98">
        <f>F136*('Mieszkalne-ankiety'!$R$138/'Mieszkalne-ankiety'!$D$138)</f>
        <v>5.9585718612540033</v>
      </c>
      <c r="H136" s="115">
        <f>F136*('Mieszkalne-ankiety'!$S$138/'Mieszkalne-ankiety'!$D$138)</f>
        <v>1.8882181123238095E-2</v>
      </c>
      <c r="I136" s="89">
        <f>F136*('Mieszkalne-ankiety'!$T$138/'Mieszkalne-ankiety'!$D$138)</f>
        <v>3.8595307339225407E-2</v>
      </c>
      <c r="J136" s="95">
        <f>F136*('Mieszkalne-ankiety'!$U$138/'Mieszkalne-ankiety'!$D$138)</f>
        <v>83.673645143310637</v>
      </c>
    </row>
    <row r="137" spans="2:10" x14ac:dyDescent="0.25">
      <c r="B137" s="80" t="s">
        <v>516</v>
      </c>
      <c r="C137" s="80" t="s">
        <v>1438</v>
      </c>
      <c r="D137" s="82" t="s">
        <v>1527</v>
      </c>
      <c r="E137" s="82" t="s">
        <v>270</v>
      </c>
      <c r="F137" s="26">
        <v>83.59</v>
      </c>
      <c r="G137" s="98">
        <f>F137*('Mieszkalne-ankiety'!$R$138/'Mieszkalne-ankiety'!$D$138)</f>
        <v>5.7060032292613379</v>
      </c>
      <c r="H137" s="115">
        <f>F137*('Mieszkalne-ankiety'!$S$138/'Mieszkalne-ankiety'!$D$138)</f>
        <v>1.8081813725414966E-2</v>
      </c>
      <c r="I137" s="89">
        <f>F137*('Mieszkalne-ankiety'!$T$138/'Mieszkalne-ankiety'!$D$138)</f>
        <v>3.6959350904867128E-2</v>
      </c>
      <c r="J137" s="95">
        <f>F137*('Mieszkalne-ankiety'!$U$138/'Mieszkalne-ankiety'!$D$138)</f>
        <v>80.126933182831209</v>
      </c>
    </row>
    <row r="138" spans="2:10" x14ac:dyDescent="0.25">
      <c r="B138" s="80" t="s">
        <v>155</v>
      </c>
      <c r="C138" s="80" t="s">
        <v>1438</v>
      </c>
      <c r="D138" s="82" t="s">
        <v>1528</v>
      </c>
      <c r="E138" s="82" t="s">
        <v>270</v>
      </c>
      <c r="F138" s="26">
        <v>124.75</v>
      </c>
      <c r="G138" s="98">
        <f>F138*('Mieszkalne-ankiety'!$R$138/'Mieszkalne-ankiety'!$D$138)</f>
        <v>8.5156586056986701</v>
      </c>
      <c r="H138" s="115">
        <f>F138*('Mieszkalne-ankiety'!$S$138/'Mieszkalne-ankiety'!$D$138)</f>
        <v>2.6985360237414963E-2</v>
      </c>
      <c r="I138" s="89">
        <f>F138*('Mieszkalne-ankiety'!$T$138/'Mieszkalne-ankiety'!$D$138)</f>
        <v>5.5158260861133797E-2</v>
      </c>
      <c r="J138" s="95">
        <f>F138*('Mieszkalne-ankiety'!$U$138/'Mieszkalne-ankiety'!$D$138)</f>
        <v>119.58170731616451</v>
      </c>
    </row>
    <row r="139" spans="2:10" x14ac:dyDescent="0.25">
      <c r="B139" s="80" t="s">
        <v>449</v>
      </c>
      <c r="C139" s="80" t="s">
        <v>1438</v>
      </c>
      <c r="D139" s="82" t="s">
        <v>1529</v>
      </c>
      <c r="E139" s="82" t="s">
        <v>270</v>
      </c>
      <c r="F139" s="26">
        <v>129.1</v>
      </c>
      <c r="G139" s="98">
        <f>F139*('Mieszkalne-ankiety'!$R$138/'Mieszkalne-ankiety'!$D$138)</f>
        <v>8.8125974027711287</v>
      </c>
      <c r="H139" s="115">
        <f>F139*('Mieszkalne-ankiety'!$S$138/'Mieszkalne-ankiety'!$D$138)</f>
        <v>2.7926332718639452E-2</v>
      </c>
      <c r="I139" s="89">
        <f>F139*('Mieszkalne-ankiety'!$T$138/'Mieszkalne-ankiety'!$D$138)</f>
        <v>5.708161504747393E-2</v>
      </c>
      <c r="J139" s="95">
        <f>F139*('Mieszkalne-ankiety'!$U$138/'Mieszkalne-ankiety'!$D$138)</f>
        <v>123.75149029672816</v>
      </c>
    </row>
    <row r="140" spans="2:10" x14ac:dyDescent="0.25">
      <c r="B140" s="80" t="s">
        <v>517</v>
      </c>
      <c r="C140" s="80" t="s">
        <v>1438</v>
      </c>
      <c r="D140" s="82" t="s">
        <v>1530</v>
      </c>
      <c r="E140" s="82" t="s">
        <v>270</v>
      </c>
      <c r="F140" s="26">
        <v>115.59</v>
      </c>
      <c r="G140" s="98">
        <f>F140*('Mieszkalne-ankiety'!$R$138/'Mieszkalne-ankiety'!$D$138)</f>
        <v>7.8903805870357457</v>
      </c>
      <c r="H140" s="115">
        <f>F140*('Mieszkalne-ankiety'!$S$138/'Mieszkalne-ankiety'!$D$138)</f>
        <v>2.5003910139020407E-2</v>
      </c>
      <c r="I140" s="89">
        <f>F140*('Mieszkalne-ankiety'!$T$138/'Mieszkalne-ankiety'!$D$138)</f>
        <v>5.1108163310127901E-2</v>
      </c>
      <c r="J140" s="95">
        <f>F140*('Mieszkalne-ankiety'!$U$138/'Mieszkalne-ankiety'!$D$138)</f>
        <v>110.80119878697761</v>
      </c>
    </row>
    <row r="141" spans="2:10" x14ac:dyDescent="0.25">
      <c r="B141" s="80" t="s">
        <v>450</v>
      </c>
      <c r="C141" s="80" t="s">
        <v>1438</v>
      </c>
      <c r="D141" s="82" t="s">
        <v>1531</v>
      </c>
      <c r="E141" s="82" t="s">
        <v>1532</v>
      </c>
      <c r="F141" s="26">
        <v>75.95</v>
      </c>
      <c r="G141" s="98">
        <f>F141*('Mieszkalne-ankiety'!$R$138/'Mieszkalne-ankiety'!$D$138)</f>
        <v>5.1844831350926972</v>
      </c>
      <c r="H141" s="115">
        <f>F141*('Mieszkalne-ankiety'!$S$138/'Mieszkalne-ankiety'!$D$138)</f>
        <v>1.6429163206666667E-2</v>
      </c>
      <c r="I141" s="89">
        <f>F141*('Mieszkalne-ankiety'!$T$138/'Mieszkalne-ankiety'!$D$138)</f>
        <v>3.3581321943111114E-2</v>
      </c>
      <c r="J141" s="95">
        <f>F141*('Mieszkalne-ankiety'!$U$138/'Mieszkalne-ankiety'!$D$138)</f>
        <v>72.803452269841245</v>
      </c>
    </row>
    <row r="142" spans="2:10" x14ac:dyDescent="0.25">
      <c r="B142" s="80" t="s">
        <v>451</v>
      </c>
      <c r="C142" s="80" t="s">
        <v>1438</v>
      </c>
      <c r="D142" s="82" t="s">
        <v>1533</v>
      </c>
      <c r="E142" s="82" t="s">
        <v>270</v>
      </c>
      <c r="F142" s="26">
        <v>133.38</v>
      </c>
      <c r="G142" s="98">
        <f>F142*('Mieszkalne-ankiety'!$R$138/'Mieszkalne-ankiety'!$D$138)</f>
        <v>9.1047578743734547</v>
      </c>
      <c r="H142" s="115">
        <f>F142*('Mieszkalne-ankiety'!$S$138/'Mieszkalne-ankiety'!$D$138)</f>
        <v>2.8852163113959179E-2</v>
      </c>
      <c r="I142" s="89">
        <f>F142*('Mieszkalne-ankiety'!$T$138/'Mieszkalne-ankiety'!$D$138)</f>
        <v>5.897401870667756E-2</v>
      </c>
      <c r="J142" s="95">
        <f>F142*('Mieszkalne-ankiety'!$U$138/'Mieszkalne-ankiety'!$D$138)</f>
        <v>127.85417332128274</v>
      </c>
    </row>
    <row r="143" spans="2:10" x14ac:dyDescent="0.25">
      <c r="B143" s="80" t="s">
        <v>452</v>
      </c>
      <c r="C143" s="80" t="s">
        <v>1438</v>
      </c>
      <c r="D143" s="82" t="s">
        <v>1534</v>
      </c>
      <c r="E143" s="82" t="s">
        <v>270</v>
      </c>
      <c r="F143" s="26">
        <v>163.85</v>
      </c>
      <c r="G143" s="98">
        <f>F143*('Mieszkalne-ankiety'!$R$138/'Mieszkalne-ankiety'!$D$138)</f>
        <v>11.184694689729275</v>
      </c>
      <c r="H143" s="115">
        <f>F143*('Mieszkalne-ankiety'!$S$138/'Mieszkalne-ankiety'!$D$138)</f>
        <v>3.5443296792789111E-2</v>
      </c>
      <c r="I143" s="89">
        <f>F143*('Mieszkalne-ankiety'!$T$138/'Mieszkalne-ankiety'!$D$138)</f>
        <v>7.2446341018811797E-2</v>
      </c>
      <c r="J143" s="95">
        <f>F143*('Mieszkalne-ankiety'!$U$138/'Mieszkalne-ankiety'!$D$138)</f>
        <v>157.06182560123091</v>
      </c>
    </row>
    <row r="144" spans="2:10" x14ac:dyDescent="0.25">
      <c r="B144" s="80" t="s">
        <v>631</v>
      </c>
      <c r="C144" s="80" t="s">
        <v>1438</v>
      </c>
      <c r="D144" s="82" t="s">
        <v>1535</v>
      </c>
      <c r="E144" s="82" t="s">
        <v>270</v>
      </c>
      <c r="F144" s="26">
        <v>137.37</v>
      </c>
      <c r="G144" s="98">
        <f>F144*('Mieszkalne-ankiety'!$R$138/'Mieszkalne-ankiety'!$D$138)</f>
        <v>9.3771224261709527</v>
      </c>
      <c r="H144" s="115">
        <f>F144*('Mieszkalne-ankiety'!$S$138/'Mieszkalne-ankiety'!$D$138)</f>
        <v>2.971526201053061E-2</v>
      </c>
      <c r="I144" s="89">
        <f>F144*('Mieszkalne-ankiety'!$T$138/'Mieszkalne-ankiety'!$D$138)</f>
        <v>6.0738198753458511E-2</v>
      </c>
      <c r="J144" s="95">
        <f>F144*('Mieszkalne-ankiety'!$U$138/'Mieszkalne-ankiety'!$D$138)</f>
        <v>131.67887081379976</v>
      </c>
    </row>
    <row r="145" spans="2:10" x14ac:dyDescent="0.25">
      <c r="B145" s="80" t="s">
        <v>561</v>
      </c>
      <c r="C145" s="80" t="s">
        <v>1438</v>
      </c>
      <c r="D145" s="82" t="s">
        <v>1536</v>
      </c>
      <c r="E145" s="82" t="s">
        <v>270</v>
      </c>
      <c r="F145" s="26">
        <v>120.94</v>
      </c>
      <c r="G145" s="98">
        <f>F145*('Mieszkalne-ankiety'!$R$138/'Mieszkalne-ankiety'!$D$138)</f>
        <v>8.2555811765386551</v>
      </c>
      <c r="H145" s="115">
        <f>F145*('Mieszkalne-ankiety'!$S$138/'Mieszkalne-ankiety'!$D$138)</f>
        <v>2.6161198133170065E-2</v>
      </c>
      <c r="I145" s="89">
        <f>F145*('Mieszkalne-ankiety'!$T$138/'Mieszkalne-ankiety'!$D$138)</f>
        <v>5.3473667884132436E-2</v>
      </c>
      <c r="J145" s="95">
        <f>F145*('Mieszkalne-ankiety'!$U$138/'Mieszkalne-ankiety'!$D$138)</f>
        <v>115.92955256767084</v>
      </c>
    </row>
    <row r="146" spans="2:10" x14ac:dyDescent="0.25">
      <c r="B146" s="80" t="s">
        <v>453</v>
      </c>
      <c r="C146" s="80" t="s">
        <v>1438</v>
      </c>
      <c r="D146" s="82" t="s">
        <v>1537</v>
      </c>
      <c r="E146" s="82" t="s">
        <v>270</v>
      </c>
      <c r="F146" s="26">
        <v>104.53</v>
      </c>
      <c r="G146" s="98">
        <f>F146*('Mieszkalne-ankiety'!$R$138/'Mieszkalne-ankiety'!$D$138)</f>
        <v>7.1354051627549655</v>
      </c>
      <c r="H146" s="115">
        <f>F146*('Mieszkalne-ankiety'!$S$138/'Mieszkalne-ankiety'!$D$138)</f>
        <v>2.2611460566068026E-2</v>
      </c>
      <c r="I146" s="89">
        <f>F146*('Mieszkalne-ankiety'!$T$138/'Mieszkalne-ankiety'!$D$138)</f>
        <v>4.6217980022559647E-2</v>
      </c>
      <c r="J146" s="95">
        <f>F146*('Mieszkalne-ankiety'!$U$138/'Mieszkalne-ankiety'!$D$138)</f>
        <v>100.19940573754451</v>
      </c>
    </row>
    <row r="147" spans="2:10" x14ac:dyDescent="0.25">
      <c r="B147" s="80" t="s">
        <v>697</v>
      </c>
      <c r="C147" s="80" t="s">
        <v>1438</v>
      </c>
      <c r="D147" s="82" t="s">
        <v>1538</v>
      </c>
      <c r="E147" s="82" t="s">
        <v>270</v>
      </c>
      <c r="F147" s="26">
        <v>112.29</v>
      </c>
      <c r="G147" s="98">
        <f>F147*('Mieszkalne-ankiety'!$R$138/'Mieszkalne-ankiety'!$D$138)</f>
        <v>7.6651166720152606</v>
      </c>
      <c r="H147" s="115">
        <f>F147*('Mieszkalne-ankiety'!$S$138/'Mieszkalne-ankiety'!$D$138)</f>
        <v>2.4290068946367347E-2</v>
      </c>
      <c r="I147" s="89">
        <f>F147*('Mieszkalne-ankiety'!$T$138/'Mieszkalne-ankiety'!$D$138)</f>
        <v>4.9649067030835381E-2</v>
      </c>
      <c r="J147" s="95">
        <f>F147*('Mieszkalne-ankiety'!$U$138/'Mieszkalne-ankiety'!$D$138)</f>
        <v>107.63791514655001</v>
      </c>
    </row>
    <row r="148" spans="2:10" x14ac:dyDescent="0.25">
      <c r="B148" s="80" t="s">
        <v>675</v>
      </c>
      <c r="C148" s="80" t="s">
        <v>1438</v>
      </c>
      <c r="D148" s="82" t="s">
        <v>1539</v>
      </c>
      <c r="E148" s="82" t="s">
        <v>270</v>
      </c>
      <c r="F148" s="26">
        <v>87.58</v>
      </c>
      <c r="G148" s="98">
        <f>F148*('Mieszkalne-ankiety'!$R$138/'Mieszkalne-ankiety'!$D$138)</f>
        <v>5.978367781058834</v>
      </c>
      <c r="H148" s="115">
        <f>F148*('Mieszkalne-ankiety'!$S$138/'Mieszkalne-ankiety'!$D$138)</f>
        <v>1.8944912621986391E-2</v>
      </c>
      <c r="I148" s="89">
        <f>F148*('Mieszkalne-ankiety'!$T$138/'Mieszkalne-ankiety'!$D$138)</f>
        <v>3.8723530951648079E-2</v>
      </c>
      <c r="J148" s="95">
        <f>F148*('Mieszkalne-ankiety'!$U$138/'Mieszkalne-ankiety'!$D$138)</f>
        <v>83.951630675348198</v>
      </c>
    </row>
    <row r="149" spans="2:10" x14ac:dyDescent="0.25">
      <c r="B149" s="80" t="s">
        <v>523</v>
      </c>
      <c r="C149" s="80" t="s">
        <v>1438</v>
      </c>
      <c r="D149" s="82" t="s">
        <v>1540</v>
      </c>
      <c r="E149" s="82" t="s">
        <v>270</v>
      </c>
      <c r="F149" s="26">
        <v>75.69</v>
      </c>
      <c r="G149" s="98">
        <f>F149*('Mieszkalne-ankiety'!$R$138/'Mieszkalne-ankiety'!$D$138)</f>
        <v>5.1667350690607803</v>
      </c>
      <c r="H149" s="115">
        <f>F149*('Mieszkalne-ankiety'!$S$138/'Mieszkalne-ankiety'!$D$138)</f>
        <v>1.6372921173306122E-2</v>
      </c>
      <c r="I149" s="89">
        <f>F149*('Mieszkalne-ankiety'!$T$138/'Mieszkalne-ankiety'!$D$138)</f>
        <v>3.3466362842318374E-2</v>
      </c>
      <c r="J149" s="95">
        <f>F149*('Mieszkalne-ankiety'!$U$138/'Mieszkalne-ankiety'!$D$138)</f>
        <v>72.554223861807557</v>
      </c>
    </row>
    <row r="150" spans="2:10" x14ac:dyDescent="0.25">
      <c r="B150" s="80" t="s">
        <v>525</v>
      </c>
      <c r="C150" s="80" t="s">
        <v>1438</v>
      </c>
      <c r="D150" s="82" t="s">
        <v>1541</v>
      </c>
      <c r="E150" s="82" t="s">
        <v>270</v>
      </c>
      <c r="F150" s="26">
        <v>98.38</v>
      </c>
      <c r="G150" s="98">
        <f>F150*('Mieszkalne-ankiety'!$R$138/'Mieszkalne-ankiety'!$D$138)</f>
        <v>6.7155951393076965</v>
      </c>
      <c r="H150" s="115">
        <f>F150*('Mieszkalne-ankiety'!$S$138/'Mieszkalne-ankiety'!$D$138)</f>
        <v>2.1281120161578227E-2</v>
      </c>
      <c r="I150" s="89">
        <f>F150*('Mieszkalne-ankiety'!$T$138/'Mieszkalne-ankiety'!$D$138)</f>
        <v>4.3498755138423585E-2</v>
      </c>
      <c r="J150" s="95">
        <f>F150*('Mieszkalne-ankiety'!$U$138/'Mieszkalne-ankiety'!$D$138)</f>
        <v>94.304195316747609</v>
      </c>
    </row>
    <row r="151" spans="2:10" x14ac:dyDescent="0.25">
      <c r="B151" s="80" t="s">
        <v>698</v>
      </c>
      <c r="C151" s="80" t="s">
        <v>1438</v>
      </c>
      <c r="D151" s="82" t="s">
        <v>671</v>
      </c>
      <c r="E151" s="82" t="s">
        <v>270</v>
      </c>
      <c r="F151" s="26">
        <v>130.08000000000001</v>
      </c>
      <c r="G151" s="98">
        <f>F151*('Mieszkalne-ankiety'!$R$138/'Mieszkalne-ankiety'!$D$138)</f>
        <v>8.8794939593529705</v>
      </c>
      <c r="H151" s="115">
        <f>F151*('Mieszkalne-ankiety'!$S$138/'Mieszkalne-ankiety'!$D$138)</f>
        <v>2.8138321921306123E-2</v>
      </c>
      <c r="I151" s="89">
        <f>F151*('Mieszkalne-ankiety'!$T$138/'Mieszkalne-ankiety'!$D$138)</f>
        <v>5.7514922427385047E-2</v>
      </c>
      <c r="J151" s="95">
        <f>F151*('Mieszkalne-ankiety'!$U$138/'Mieszkalne-ankiety'!$D$138)</f>
        <v>124.69088968085516</v>
      </c>
    </row>
    <row r="152" spans="2:10" x14ac:dyDescent="0.25">
      <c r="B152" s="80" t="s">
        <v>699</v>
      </c>
      <c r="C152" s="80" t="s">
        <v>1438</v>
      </c>
      <c r="D152" s="82" t="s">
        <v>1542</v>
      </c>
      <c r="E152" s="82" t="s">
        <v>270</v>
      </c>
      <c r="F152" s="26">
        <v>66.87</v>
      </c>
      <c r="G152" s="98">
        <f>F152*('Mieszkalne-ankiety'!$R$138/'Mieszkalne-ankiety'!$D$138)</f>
        <v>4.5646660598242095</v>
      </c>
      <c r="H152" s="115">
        <f>F152*('Mieszkalne-ankiety'!$S$138/'Mieszkalne-ankiety'!$D$138)</f>
        <v>1.4465018349306122E-2</v>
      </c>
      <c r="I152" s="89">
        <f>F152*('Mieszkalne-ankiety'!$T$138/'Mieszkalne-ankiety'!$D$138)</f>
        <v>2.9566596423118374E-2</v>
      </c>
      <c r="J152" s="95">
        <f>F152*('Mieszkalne-ankiety'!$U$138/'Mieszkalne-ankiety'!$D$138)</f>
        <v>64.099629404664711</v>
      </c>
    </row>
    <row r="153" spans="2:10" x14ac:dyDescent="0.25">
      <c r="B153" s="80" t="s">
        <v>700</v>
      </c>
      <c r="C153" s="80" t="s">
        <v>1438</v>
      </c>
      <c r="D153" s="82" t="s">
        <v>1543</v>
      </c>
      <c r="E153" s="82" t="s">
        <v>270</v>
      </c>
      <c r="F153" s="26">
        <v>88.05</v>
      </c>
      <c r="G153" s="98">
        <f>F153*('Mieszkalne-ankiety'!$R$138/'Mieszkalne-ankiety'!$D$138)</f>
        <v>6.0104508235011451</v>
      </c>
      <c r="H153" s="115">
        <f>F153*('Mieszkalne-ankiety'!$S$138/'Mieszkalne-ankiety'!$D$138)</f>
        <v>1.9046580913061221E-2</v>
      </c>
      <c r="I153" s="89">
        <f>F153*('Mieszkalne-ankiety'!$T$138/'Mieszkalne-ankiety'!$D$138)</f>
        <v>3.8931341633850342E-2</v>
      </c>
      <c r="J153" s="95">
        <f>F153*('Mieszkalne-ankiety'!$U$138/'Mieszkalne-ankiety'!$D$138)</f>
        <v>84.402158951409106</v>
      </c>
    </row>
    <row r="154" spans="2:10" x14ac:dyDescent="0.25">
      <c r="B154" s="80" t="s">
        <v>701</v>
      </c>
      <c r="C154" s="80" t="s">
        <v>1438</v>
      </c>
      <c r="D154" s="82" t="s">
        <v>1544</v>
      </c>
      <c r="E154" s="82" t="s">
        <v>270</v>
      </c>
      <c r="F154" s="26">
        <v>74.290000000000006</v>
      </c>
      <c r="G154" s="98">
        <f>F154*('Mieszkalne-ankiety'!$R$138/'Mieszkalne-ankiety'!$D$138)</f>
        <v>5.0711685596581502</v>
      </c>
      <c r="H154" s="115">
        <f>F154*('Mieszkalne-ankiety'!$S$138/'Mieszkalne-ankiety'!$D$138)</f>
        <v>1.6070079455210884E-2</v>
      </c>
      <c r="I154" s="89">
        <f>F154*('Mieszkalne-ankiety'!$T$138/'Mieszkalne-ankiety'!$D$138)</f>
        <v>3.2847352299588219E-2</v>
      </c>
      <c r="J154" s="95">
        <f>F154*('Mieszkalne-ankiety'!$U$138/'Mieszkalne-ankiety'!$D$138)</f>
        <v>71.212224741626159</v>
      </c>
    </row>
    <row r="155" spans="2:10" x14ac:dyDescent="0.25">
      <c r="B155" s="80" t="s">
        <v>702</v>
      </c>
      <c r="C155" s="80" t="s">
        <v>1438</v>
      </c>
      <c r="D155" s="82" t="s">
        <v>1545</v>
      </c>
      <c r="E155" s="82" t="s">
        <v>270</v>
      </c>
      <c r="F155" s="26">
        <v>87.56</v>
      </c>
      <c r="G155" s="98">
        <f>F155*('Mieszkalne-ankiety'!$R$138/'Mieszkalne-ankiety'!$D$138)</f>
        <v>5.9770025452102251</v>
      </c>
      <c r="H155" s="115">
        <f>F155*('Mieszkalne-ankiety'!$S$138/'Mieszkalne-ankiety'!$D$138)</f>
        <v>1.8940586311727889E-2</v>
      </c>
      <c r="I155" s="89">
        <f>F155*('Mieszkalne-ankiety'!$T$138/'Mieszkalne-ankiety'!$D$138)</f>
        <v>3.8714687943894793E-2</v>
      </c>
      <c r="J155" s="95">
        <f>F155*('Mieszkalne-ankiety'!$U$138/'Mieszkalne-ankiety'!$D$138)</f>
        <v>83.93245925934562</v>
      </c>
    </row>
    <row r="156" spans="2:10" x14ac:dyDescent="0.25">
      <c r="B156" s="80" t="s">
        <v>703</v>
      </c>
      <c r="C156" s="80" t="s">
        <v>1438</v>
      </c>
      <c r="D156" s="82" t="s">
        <v>673</v>
      </c>
      <c r="E156" s="82" t="s">
        <v>270</v>
      </c>
      <c r="F156" s="26">
        <v>82.37</v>
      </c>
      <c r="G156" s="98">
        <f>F156*('Mieszkalne-ankiety'!$R$138/'Mieszkalne-ankiety'!$D$138)</f>
        <v>5.6227238424961881</v>
      </c>
      <c r="H156" s="115">
        <f>F156*('Mieszkalne-ankiety'!$S$138/'Mieszkalne-ankiety'!$D$138)</f>
        <v>1.7817908799646259E-2</v>
      </c>
      <c r="I156" s="89">
        <f>F156*('Mieszkalne-ankiety'!$T$138/'Mieszkalne-ankiety'!$D$138)</f>
        <v>3.6419927431916563E-2</v>
      </c>
      <c r="J156" s="95">
        <f>F156*('Mieszkalne-ankiety'!$U$138/'Mieszkalne-ankiety'!$D$138)</f>
        <v>78.957476806673128</v>
      </c>
    </row>
    <row r="157" spans="2:10" x14ac:dyDescent="0.25">
      <c r="B157" s="80" t="s">
        <v>704</v>
      </c>
      <c r="C157" s="80" t="s">
        <v>1438</v>
      </c>
      <c r="D157" s="82" t="s">
        <v>674</v>
      </c>
      <c r="E157" s="82" t="s">
        <v>270</v>
      </c>
      <c r="F157" s="26">
        <v>59.88</v>
      </c>
      <c r="G157" s="98">
        <f>F157*('Mieszkalne-ankiety'!$R$138/'Mieszkalne-ankiety'!$D$138)</f>
        <v>4.087516130735362</v>
      </c>
      <c r="H157" s="115">
        <f>F157*('Mieszkalne-ankiety'!$S$138/'Mieszkalne-ankiety'!$D$138)</f>
        <v>1.2952972913959183E-2</v>
      </c>
      <c r="I157" s="89">
        <f>F157*('Mieszkalne-ankiety'!$T$138/'Mieszkalne-ankiety'!$D$138)</f>
        <v>2.6475965213344221E-2</v>
      </c>
      <c r="J157" s="95">
        <f>F157*('Mieszkalne-ankiety'!$U$138/'Mieszkalne-ankiety'!$D$138)</f>
        <v>57.399219511758972</v>
      </c>
    </row>
    <row r="158" spans="2:10" x14ac:dyDescent="0.25">
      <c r="B158" s="80" t="s">
        <v>498</v>
      </c>
      <c r="C158" s="80" t="s">
        <v>1438</v>
      </c>
      <c r="D158" s="82" t="s">
        <v>1546</v>
      </c>
      <c r="E158" s="82" t="s">
        <v>270</v>
      </c>
      <c r="F158" s="26">
        <v>68.180000000000007</v>
      </c>
      <c r="G158" s="98">
        <f>F158*('Mieszkalne-ankiety'!$R$138/'Mieszkalne-ankiety'!$D$138)</f>
        <v>4.654089007908099</v>
      </c>
      <c r="H158" s="115">
        <f>F158*('Mieszkalne-ankiety'!$S$138/'Mieszkalne-ankiety'!$D$138)</f>
        <v>1.4748391671238096E-2</v>
      </c>
      <c r="I158" s="89">
        <f>F158*('Mieszkalne-ankiety'!$T$138/'Mieszkalne-ankiety'!$D$138)</f>
        <v>3.0145813430958738E-2</v>
      </c>
      <c r="J158" s="95">
        <f>F158*('Mieszkalne-ankiety'!$U$138/'Mieszkalne-ankiety'!$D$138)</f>
        <v>65.355357152834443</v>
      </c>
    </row>
    <row r="159" spans="2:10" x14ac:dyDescent="0.25">
      <c r="B159" s="80" t="s">
        <v>499</v>
      </c>
      <c r="C159" s="80" t="s">
        <v>1438</v>
      </c>
      <c r="D159" s="82" t="s">
        <v>1547</v>
      </c>
      <c r="E159" s="82" t="s">
        <v>270</v>
      </c>
      <c r="F159" s="26">
        <v>121.51</v>
      </c>
      <c r="G159" s="98">
        <f>F159*('Mieszkalne-ankiety'!$R$138/'Mieszkalne-ankiety'!$D$138)</f>
        <v>8.2944903982240117</v>
      </c>
      <c r="H159" s="115">
        <f>F159*('Mieszkalne-ankiety'!$S$138/'Mieszkalne-ankiety'!$D$138)</f>
        <v>2.6284497975537415E-2</v>
      </c>
      <c r="I159" s="89">
        <f>F159*('Mieszkalne-ankiety'!$T$138/'Mieszkalne-ankiety'!$D$138)</f>
        <v>5.3725693605101141E-2</v>
      </c>
      <c r="J159" s="95">
        <f>F159*('Mieszkalne-ankiety'!$U$138/'Mieszkalne-ankiety'!$D$138)</f>
        <v>116.4759379237447</v>
      </c>
    </row>
    <row r="160" spans="2:10" x14ac:dyDescent="0.25">
      <c r="B160" s="80" t="s">
        <v>500</v>
      </c>
      <c r="C160" s="80" t="s">
        <v>1438</v>
      </c>
      <c r="D160" s="82" t="s">
        <v>1548</v>
      </c>
      <c r="E160" s="82" t="s">
        <v>270</v>
      </c>
      <c r="F160" s="26">
        <v>124.21</v>
      </c>
      <c r="G160" s="98">
        <f>F160*('Mieszkalne-ankiety'!$R$138/'Mieszkalne-ankiety'!$D$138)</f>
        <v>8.4787972377862264</v>
      </c>
      <c r="H160" s="115">
        <f>F160*('Mieszkalne-ankiety'!$S$138/'Mieszkalne-ankiety'!$D$138)</f>
        <v>2.6868549860435371E-2</v>
      </c>
      <c r="I160" s="89">
        <f>F160*('Mieszkalne-ankiety'!$T$138/'Mieszkalne-ankiety'!$D$138)</f>
        <v>5.4919499651795017E-2</v>
      </c>
      <c r="J160" s="95">
        <f>F160*('Mieszkalne-ankiety'!$U$138/'Mieszkalne-ankiety'!$D$138)</f>
        <v>119.06407908409454</v>
      </c>
    </row>
    <row r="161" spans="2:10" x14ac:dyDescent="0.25">
      <c r="B161" s="80" t="s">
        <v>456</v>
      </c>
      <c r="C161" s="80" t="s">
        <v>1438</v>
      </c>
      <c r="D161" s="82" t="s">
        <v>1549</v>
      </c>
      <c r="E161" s="82" t="s">
        <v>270</v>
      </c>
      <c r="F161" s="26">
        <v>110.21</v>
      </c>
      <c r="G161" s="98">
        <f>F161*('Mieszkalne-ankiety'!$R$138/'Mieszkalne-ankiety'!$D$138)</f>
        <v>7.5231321437599226</v>
      </c>
      <c r="H161" s="115">
        <f>F161*('Mieszkalne-ankiety'!$S$138/'Mieszkalne-ankiety'!$D$138)</f>
        <v>2.3840132679482991E-2</v>
      </c>
      <c r="I161" s="89">
        <f>F161*('Mieszkalne-ankiety'!$T$138/'Mieszkalne-ankiety'!$D$138)</f>
        <v>4.8729394224493426E-2</v>
      </c>
      <c r="J161" s="95">
        <f>F161*('Mieszkalne-ankiety'!$U$138/'Mieszkalne-ankiety'!$D$138)</f>
        <v>105.64408788228049</v>
      </c>
    </row>
    <row r="162" spans="2:10" x14ac:dyDescent="0.25">
      <c r="B162" s="80" t="s">
        <v>705</v>
      </c>
      <c r="C162" s="80" t="s">
        <v>1438</v>
      </c>
      <c r="D162" s="82" t="s">
        <v>1550</v>
      </c>
      <c r="E162" s="82" t="s">
        <v>270</v>
      </c>
      <c r="F162" s="26">
        <v>108.55</v>
      </c>
      <c r="G162" s="98">
        <f>F162*('Mieszkalne-ankiety'!$R$138/'Mieszkalne-ankiety'!$D$138)</f>
        <v>7.4098175683253755</v>
      </c>
      <c r="H162" s="115">
        <f>F162*('Mieszkalne-ankiety'!$S$138/'Mieszkalne-ankiety'!$D$138)</f>
        <v>2.3481048928027208E-2</v>
      </c>
      <c r="I162" s="89">
        <f>F162*('Mieszkalne-ankiety'!$T$138/'Mieszkalne-ankiety'!$D$138)</f>
        <v>4.799542458097053E-2</v>
      </c>
      <c r="J162" s="95">
        <f>F162*('Mieszkalne-ankiety'!$U$138/'Mieszkalne-ankiety'!$D$138)</f>
        <v>104.0528603540654</v>
      </c>
    </row>
    <row r="163" spans="2:10" x14ac:dyDescent="0.25">
      <c r="B163" s="80" t="s">
        <v>302</v>
      </c>
      <c r="C163" s="80" t="s">
        <v>1438</v>
      </c>
      <c r="D163" s="82" t="s">
        <v>1551</v>
      </c>
      <c r="E163" s="82" t="s">
        <v>270</v>
      </c>
      <c r="F163" s="26">
        <v>73.36</v>
      </c>
      <c r="G163" s="98">
        <f>F163*('Mieszkalne-ankiety'!$R$138/'Mieszkalne-ankiety'!$D$138)</f>
        <v>5.0076850926978311</v>
      </c>
      <c r="H163" s="115">
        <f>F163*('Mieszkalne-ankiety'!$S$138/'Mieszkalne-ankiety'!$D$138)</f>
        <v>1.5868906028190476E-2</v>
      </c>
      <c r="I163" s="89">
        <f>F163*('Mieszkalne-ankiety'!$T$138/'Mieszkalne-ankiety'!$D$138)</f>
        <v>3.2436152439060319E-2</v>
      </c>
      <c r="J163" s="95">
        <f>F163*('Mieszkalne-ankiety'!$U$138/'Mieszkalne-ankiety'!$D$138)</f>
        <v>70.320753897505639</v>
      </c>
    </row>
    <row r="164" spans="2:10" x14ac:dyDescent="0.25">
      <c r="B164" s="80" t="s">
        <v>300</v>
      </c>
      <c r="C164" s="80" t="s">
        <v>1438</v>
      </c>
      <c r="D164" s="82" t="s">
        <v>1552</v>
      </c>
      <c r="E164" s="82" t="s">
        <v>270</v>
      </c>
      <c r="F164" s="26">
        <v>106.29</v>
      </c>
      <c r="G164" s="98">
        <f>F164*('Mieszkalne-ankiety'!$R$138/'Mieszkalne-ankiety'!$D$138)</f>
        <v>7.2555459174325589</v>
      </c>
      <c r="H164" s="115">
        <f>F164*('Mieszkalne-ankiety'!$S$138/'Mieszkalne-ankiety'!$D$138)</f>
        <v>2.2992175868816325E-2</v>
      </c>
      <c r="I164" s="89">
        <f>F164*('Mieszkalne-ankiety'!$T$138/'Mieszkalne-ankiety'!$D$138)</f>
        <v>4.6996164704848992E-2</v>
      </c>
      <c r="J164" s="95">
        <f>F164*('Mieszkalne-ankiety'!$U$138/'Mieszkalne-ankiety'!$D$138)</f>
        <v>101.88649034577256</v>
      </c>
    </row>
    <row r="165" spans="2:10" x14ac:dyDescent="0.25">
      <c r="B165" s="80" t="s">
        <v>460</v>
      </c>
      <c r="C165" s="80" t="s">
        <v>1438</v>
      </c>
      <c r="D165" s="82" t="s">
        <v>1553</v>
      </c>
      <c r="E165" s="82" t="s">
        <v>270</v>
      </c>
      <c r="F165" s="26">
        <v>72.459999999999994</v>
      </c>
      <c r="G165" s="98">
        <f>F165*('Mieszkalne-ankiety'!$R$138/'Mieszkalne-ankiety'!$D$138)</f>
        <v>4.946249479510425</v>
      </c>
      <c r="H165" s="115">
        <f>F165*('Mieszkalne-ankiety'!$S$138/'Mieszkalne-ankiety'!$D$138)</f>
        <v>1.567422206655782E-2</v>
      </c>
      <c r="I165" s="89">
        <f>F165*('Mieszkalne-ankiety'!$T$138/'Mieszkalne-ankiety'!$D$138)</f>
        <v>3.2038217090162358E-2</v>
      </c>
      <c r="J165" s="95">
        <f>F165*('Mieszkalne-ankiety'!$U$138/'Mieszkalne-ankiety'!$D$138)</f>
        <v>69.458040177389023</v>
      </c>
    </row>
    <row r="166" spans="2:10" x14ac:dyDescent="0.25">
      <c r="B166" s="80" t="s">
        <v>706</v>
      </c>
      <c r="C166" s="80" t="s">
        <v>1438</v>
      </c>
      <c r="D166" s="82" t="s">
        <v>1554</v>
      </c>
      <c r="E166" s="82" t="s">
        <v>270</v>
      </c>
      <c r="F166" s="26">
        <v>107.36</v>
      </c>
      <c r="G166" s="98">
        <f>F166*('Mieszkalne-ankiety'!$R$138/'Mieszkalne-ankiety'!$D$138)</f>
        <v>7.3285860353331396</v>
      </c>
      <c r="H166" s="115">
        <f>F166*('Mieszkalne-ankiety'!$S$138/'Mieszkalne-ankiety'!$D$138)</f>
        <v>2.3223633467646256E-2</v>
      </c>
      <c r="I166" s="89">
        <f>F166*('Mieszkalne-ankiety'!$T$138/'Mieszkalne-ankiety'!$D$138)</f>
        <v>4.746926561964989E-2</v>
      </c>
      <c r="J166" s="95">
        <f>F166*('Mieszkalne-ankiety'!$U$138/'Mieszkalne-ankiety'!$D$138)</f>
        <v>102.91216110191121</v>
      </c>
    </row>
    <row r="167" spans="2:10" x14ac:dyDescent="0.25">
      <c r="B167" s="80" t="s">
        <v>707</v>
      </c>
      <c r="C167" s="80" t="s">
        <v>1438</v>
      </c>
      <c r="D167" s="82" t="s">
        <v>1555</v>
      </c>
      <c r="E167" s="82" t="s">
        <v>270</v>
      </c>
      <c r="F167" s="26">
        <v>120.68</v>
      </c>
      <c r="G167" s="98">
        <f>F167*('Mieszkalne-ankiety'!$R$138/'Mieszkalne-ankiety'!$D$138)</f>
        <v>8.2378331105067382</v>
      </c>
      <c r="H167" s="115">
        <f>F167*('Mieszkalne-ankiety'!$S$138/'Mieszkalne-ankiety'!$D$138)</f>
        <v>2.6104956099809524E-2</v>
      </c>
      <c r="I167" s="89">
        <f>F167*('Mieszkalne-ankiety'!$T$138/'Mieszkalne-ankiety'!$D$138)</f>
        <v>5.3358708783339696E-2</v>
      </c>
      <c r="J167" s="95">
        <f>F167*('Mieszkalne-ankiety'!$U$138/'Mieszkalne-ankiety'!$D$138)</f>
        <v>115.68032415963715</v>
      </c>
    </row>
    <row r="168" spans="2:10" x14ac:dyDescent="0.25">
      <c r="B168" s="80" t="s">
        <v>296</v>
      </c>
      <c r="C168" s="80" t="s">
        <v>1438</v>
      </c>
      <c r="D168" s="82" t="s">
        <v>1556</v>
      </c>
      <c r="E168" s="82" t="s">
        <v>270</v>
      </c>
      <c r="F168" s="26">
        <v>100.63</v>
      </c>
      <c r="G168" s="98">
        <f>F168*('Mieszkalne-ankiety'!$R$138/'Mieszkalne-ankiety'!$D$138)</f>
        <v>6.869184172276209</v>
      </c>
      <c r="H168" s="115">
        <f>F168*('Mieszkalne-ankiety'!$S$138/'Mieszkalne-ankiety'!$D$138)</f>
        <v>2.1767830065659861E-2</v>
      </c>
      <c r="I168" s="89">
        <f>F168*('Mieszkalne-ankiety'!$T$138/'Mieszkalne-ankiety'!$D$138)</f>
        <v>4.4493593510668485E-2</v>
      </c>
      <c r="J168" s="95">
        <f>F168*('Mieszkalne-ankiety'!$U$138/'Mieszkalne-ankiety'!$D$138)</f>
        <v>96.460979617039158</v>
      </c>
    </row>
    <row r="169" spans="2:10" x14ac:dyDescent="0.25">
      <c r="B169" s="80" t="s">
        <v>463</v>
      </c>
      <c r="C169" s="80" t="s">
        <v>1438</v>
      </c>
      <c r="D169" s="82" t="s">
        <v>1557</v>
      </c>
      <c r="E169" s="82" t="s">
        <v>270</v>
      </c>
      <c r="F169" s="26">
        <v>104.15</v>
      </c>
      <c r="G169" s="98">
        <f>F169*('Mieszkalne-ankiety'!$R$138/'Mieszkalne-ankiety'!$D$138)</f>
        <v>7.109465681631395</v>
      </c>
      <c r="H169" s="115">
        <f>F169*('Mieszkalne-ankiety'!$S$138/'Mieszkalne-ankiety'!$D$138)</f>
        <v>2.2529260671156463E-2</v>
      </c>
      <c r="I169" s="89">
        <f>F169*('Mieszkalne-ankiety'!$T$138/'Mieszkalne-ankiety'!$D$138)</f>
        <v>4.6049962875247173E-2</v>
      </c>
      <c r="J169" s="95">
        <f>F169*('Mieszkalne-ankiety'!$U$138/'Mieszkalne-ankiety'!$D$138)</f>
        <v>99.835148833495268</v>
      </c>
    </row>
    <row r="170" spans="2:10" x14ac:dyDescent="0.25">
      <c r="B170" s="80" t="s">
        <v>295</v>
      </c>
      <c r="C170" s="80" t="s">
        <v>1438</v>
      </c>
      <c r="D170" s="82" t="s">
        <v>1558</v>
      </c>
      <c r="E170" s="82" t="s">
        <v>270</v>
      </c>
      <c r="F170" s="26">
        <v>171.27</v>
      </c>
      <c r="G170" s="98">
        <f>F170*('Mieszkalne-ankiety'!$R$138/'Mieszkalne-ankiety'!$D$138)</f>
        <v>11.691197189563217</v>
      </c>
      <c r="H170" s="115">
        <f>F170*('Mieszkalne-ankiety'!$S$138/'Mieszkalne-ankiety'!$D$138)</f>
        <v>3.7048357898693873E-2</v>
      </c>
      <c r="I170" s="89">
        <f>F170*('Mieszkalne-ankiety'!$T$138/'Mieszkalne-ankiety'!$D$138)</f>
        <v>7.5727096895281648E-2</v>
      </c>
      <c r="J170" s="95">
        <f>F170*('Mieszkalne-ankiety'!$U$138/'Mieszkalne-ankiety'!$D$138)</f>
        <v>164.17442093819238</v>
      </c>
    </row>
    <row r="171" spans="2:10" x14ac:dyDescent="0.25">
      <c r="B171" s="80" t="s">
        <v>244</v>
      </c>
      <c r="C171" s="80" t="s">
        <v>1438</v>
      </c>
      <c r="D171" s="82" t="s">
        <v>1559</v>
      </c>
      <c r="E171" s="82" t="s">
        <v>270</v>
      </c>
      <c r="F171" s="26">
        <v>113.05</v>
      </c>
      <c r="G171" s="98">
        <f>F171*('Mieszkalne-ankiety'!$R$138/'Mieszkalne-ankiety'!$D$138)</f>
        <v>7.7169956342624015</v>
      </c>
      <c r="H171" s="115">
        <f>F171*('Mieszkalne-ankiety'!$S$138/'Mieszkalne-ankiety'!$D$138)</f>
        <v>2.4454468736190473E-2</v>
      </c>
      <c r="I171" s="89">
        <f>F171*('Mieszkalne-ankiety'!$T$138/'Mieszkalne-ankiety'!$D$138)</f>
        <v>4.9985101325460322E-2</v>
      </c>
      <c r="J171" s="95">
        <f>F171*('Mieszkalne-ankiety'!$U$138/'Mieszkalne-ankiety'!$D$138)</f>
        <v>108.36642895464848</v>
      </c>
    </row>
    <row r="172" spans="2:10" x14ac:dyDescent="0.25">
      <c r="B172" s="80" t="s">
        <v>629</v>
      </c>
      <c r="C172" s="80" t="s">
        <v>1438</v>
      </c>
      <c r="D172" s="82" t="s">
        <v>1560</v>
      </c>
      <c r="E172" s="82" t="s">
        <v>270</v>
      </c>
      <c r="F172" s="26">
        <v>106.79</v>
      </c>
      <c r="G172" s="98">
        <f>F172*('Mieszkalne-ankiety'!$R$138/'Mieszkalne-ankiety'!$D$138)</f>
        <v>7.2896768136477839</v>
      </c>
      <c r="H172" s="115">
        <f>F172*('Mieszkalne-ankiety'!$S$138/'Mieszkalne-ankiety'!$D$138)</f>
        <v>2.3100333625278909E-2</v>
      </c>
      <c r="I172" s="89">
        <f>F172*('Mieszkalne-ankiety'!$T$138/'Mieszkalne-ankiety'!$D$138)</f>
        <v>4.7217239898681186E-2</v>
      </c>
      <c r="J172" s="95">
        <f>F172*('Mieszkalne-ankiety'!$U$138/'Mieszkalne-ankiety'!$D$138)</f>
        <v>102.36577574583735</v>
      </c>
    </row>
    <row r="173" spans="2:10" x14ac:dyDescent="0.25">
      <c r="B173" s="80" t="s">
        <v>246</v>
      </c>
      <c r="C173" s="80" t="s">
        <v>1438</v>
      </c>
      <c r="D173" s="82" t="s">
        <v>1561</v>
      </c>
      <c r="E173" s="82" t="s">
        <v>270</v>
      </c>
      <c r="F173" s="26">
        <v>120.94</v>
      </c>
      <c r="G173" s="98">
        <f>F173*('Mieszkalne-ankiety'!$R$138/'Mieszkalne-ankiety'!$D$138)</f>
        <v>8.2555811765386551</v>
      </c>
      <c r="H173" s="115">
        <f>F173*('Mieszkalne-ankiety'!$S$138/'Mieszkalne-ankiety'!$D$138)</f>
        <v>2.6161198133170065E-2</v>
      </c>
      <c r="I173" s="89">
        <f>F173*('Mieszkalne-ankiety'!$T$138/'Mieszkalne-ankiety'!$D$138)</f>
        <v>5.3473667884132436E-2</v>
      </c>
      <c r="J173" s="95">
        <f>F173*('Mieszkalne-ankiety'!$U$138/'Mieszkalne-ankiety'!$D$138)</f>
        <v>115.92955256767084</v>
      </c>
    </row>
    <row r="174" spans="2:10" x14ac:dyDescent="0.25">
      <c r="B174" s="80" t="s">
        <v>247</v>
      </c>
      <c r="C174" s="80" t="s">
        <v>1438</v>
      </c>
      <c r="D174" s="82" t="s">
        <v>1562</v>
      </c>
      <c r="E174" s="82" t="s">
        <v>270</v>
      </c>
      <c r="F174" s="26">
        <v>121.17</v>
      </c>
      <c r="G174" s="98">
        <f>F174*('Mieszkalne-ankiety'!$R$138/'Mieszkalne-ankiety'!$D$138)</f>
        <v>8.2712813887976591</v>
      </c>
      <c r="H174" s="115">
        <f>F174*('Mieszkalne-ankiety'!$S$138/'Mieszkalne-ankiety'!$D$138)</f>
        <v>2.6210950701142856E-2</v>
      </c>
      <c r="I174" s="89">
        <f>F174*('Mieszkalne-ankiety'!$T$138/'Mieszkalne-ankiety'!$D$138)</f>
        <v>5.3575362473295245E-2</v>
      </c>
      <c r="J174" s="95">
        <f>F174*('Mieszkalne-ankiety'!$U$138/'Mieszkalne-ankiety'!$D$138)</f>
        <v>116.15002385170064</v>
      </c>
    </row>
    <row r="175" spans="2:10" x14ac:dyDescent="0.25">
      <c r="B175" s="80" t="s">
        <v>248</v>
      </c>
      <c r="C175" s="80" t="s">
        <v>1438</v>
      </c>
      <c r="D175" s="82" t="s">
        <v>1563</v>
      </c>
      <c r="E175" s="82" t="s">
        <v>270</v>
      </c>
      <c r="F175" s="26">
        <v>50.24</v>
      </c>
      <c r="G175" s="98">
        <f>F175*('Mieszkalne-ankiety'!$R$138/'Mieszkalne-ankiety'!$D$138)</f>
        <v>3.4294724517058213</v>
      </c>
      <c r="H175" s="115">
        <f>F175*('Mieszkalne-ankiety'!$S$138/'Mieszkalne-ankiety'!$D$138)</f>
        <v>1.0867691369360544E-2</v>
      </c>
      <c r="I175" s="89">
        <f>F175*('Mieszkalne-ankiety'!$T$138/'Mieszkalne-ankiety'!$D$138)</f>
        <v>2.2213635476259416E-2</v>
      </c>
      <c r="J175" s="95">
        <f>F175*('Mieszkalne-ankiety'!$U$138/'Mieszkalne-ankiety'!$D$138)</f>
        <v>48.158596998509864</v>
      </c>
    </row>
    <row r="176" spans="2:10" x14ac:dyDescent="0.25">
      <c r="B176" s="80" t="s">
        <v>583</v>
      </c>
      <c r="C176" s="80" t="s">
        <v>1438</v>
      </c>
      <c r="D176" s="82" t="s">
        <v>192</v>
      </c>
      <c r="E176" s="82" t="s">
        <v>270</v>
      </c>
      <c r="F176" s="26">
        <v>64.819999999999993</v>
      </c>
      <c r="G176" s="98">
        <f>F176*('Mieszkalne-ankiety'!$R$138/'Mieszkalne-ankiety'!$D$138)</f>
        <v>4.4247293853417853</v>
      </c>
      <c r="H176" s="115">
        <f>F176*('Mieszkalne-ankiety'!$S$138/'Mieszkalne-ankiety'!$D$138)</f>
        <v>1.4021571547809522E-2</v>
      </c>
      <c r="I176" s="89">
        <f>F176*('Mieszkalne-ankiety'!$T$138/'Mieszkalne-ankiety'!$D$138)</f>
        <v>2.8660188128406351E-2</v>
      </c>
      <c r="J176" s="95">
        <f>F176*('Mieszkalne-ankiety'!$U$138/'Mieszkalne-ankiety'!$D$138)</f>
        <v>62.134559264399066</v>
      </c>
    </row>
    <row r="177" spans="2:10" x14ac:dyDescent="0.25">
      <c r="B177" s="80" t="s">
        <v>249</v>
      </c>
      <c r="C177" s="80" t="s">
        <v>1438</v>
      </c>
      <c r="D177" s="82" t="s">
        <v>1564</v>
      </c>
      <c r="E177" s="82" t="s">
        <v>270</v>
      </c>
      <c r="F177" s="26">
        <v>110.94</v>
      </c>
      <c r="G177" s="98">
        <f>F177*('Mieszkalne-ankiety'!$R$138/'Mieszkalne-ankiety'!$D$138)</f>
        <v>7.5729632522341515</v>
      </c>
      <c r="H177" s="115">
        <f>F177*('Mieszkalne-ankiety'!$S$138/'Mieszkalne-ankiety'!$D$138)</f>
        <v>2.3998043003918366E-2</v>
      </c>
      <c r="I177" s="89">
        <f>F177*('Mieszkalne-ankiety'!$T$138/'Mieszkalne-ankiety'!$D$138)</f>
        <v>4.9052164007488443E-2</v>
      </c>
      <c r="J177" s="95">
        <f>F177*('Mieszkalne-ankiety'!$U$138/'Mieszkalne-ankiety'!$D$138)</f>
        <v>106.34384456637508</v>
      </c>
    </row>
    <row r="178" spans="2:10" x14ac:dyDescent="0.25">
      <c r="B178" s="80" t="s">
        <v>250</v>
      </c>
      <c r="C178" s="80" t="s">
        <v>1438</v>
      </c>
      <c r="D178" s="82" t="s">
        <v>1565</v>
      </c>
      <c r="E178" s="82" t="s">
        <v>270</v>
      </c>
      <c r="F178" s="26">
        <v>115.88</v>
      </c>
      <c r="G178" s="98">
        <f>F178*('Mieszkalne-ankiety'!$R$138/'Mieszkalne-ankiety'!$D$138)</f>
        <v>7.9101765068405756</v>
      </c>
      <c r="H178" s="115">
        <f>F178*('Mieszkalne-ankiety'!$S$138/'Mieszkalne-ankiety'!$D$138)</f>
        <v>2.5066641637768703E-2</v>
      </c>
      <c r="I178" s="89">
        <f>F178*('Mieszkalne-ankiety'!$T$138/'Mieszkalne-ankiety'!$D$138)</f>
        <v>5.1236386922550572E-2</v>
      </c>
      <c r="J178" s="95">
        <f>F178*('Mieszkalne-ankiety'!$U$138/'Mieszkalne-ankiety'!$D$138)</f>
        <v>111.07918431901518</v>
      </c>
    </row>
    <row r="179" spans="2:10" x14ac:dyDescent="0.25">
      <c r="B179" s="80" t="s">
        <v>251</v>
      </c>
      <c r="C179" s="80" t="s">
        <v>1438</v>
      </c>
      <c r="D179" s="82" t="s">
        <v>1566</v>
      </c>
      <c r="E179" s="82" t="s">
        <v>270</v>
      </c>
      <c r="F179" s="26">
        <v>46.47</v>
      </c>
      <c r="G179" s="98">
        <f>F179*('Mieszkalne-ankiety'!$R$138/'Mieszkalne-ankiety'!$D$138)</f>
        <v>3.1721254942430237</v>
      </c>
      <c r="H179" s="115">
        <f>F179*('Mieszkalne-ankiety'!$S$138/'Mieszkalne-ankiety'!$D$138)</f>
        <v>1.0052181885632653E-2</v>
      </c>
      <c r="I179" s="89">
        <f>F179*('Mieszkalne-ankiety'!$T$138/'Mieszkalne-ankiety'!$D$138)</f>
        <v>2.0546728514764627E-2</v>
      </c>
      <c r="J179" s="95">
        <f>F179*('Mieszkalne-ankiety'!$U$138/'Mieszkalne-ankiety'!$D$138)</f>
        <v>44.544785082021363</v>
      </c>
    </row>
    <row r="180" spans="2:10" x14ac:dyDescent="0.25">
      <c r="B180" s="80" t="s">
        <v>252</v>
      </c>
      <c r="C180" s="80" t="s">
        <v>1438</v>
      </c>
      <c r="D180" s="82" t="s">
        <v>300</v>
      </c>
      <c r="E180" s="82" t="s">
        <v>270</v>
      </c>
      <c r="F180" s="26">
        <v>67.16</v>
      </c>
      <c r="G180" s="98">
        <f>F180*('Mieszkalne-ankiety'!$R$138/'Mieszkalne-ankiety'!$D$138)</f>
        <v>4.5844619796290393</v>
      </c>
      <c r="H180" s="115">
        <f>F180*('Mieszkalne-ankiety'!$S$138/'Mieszkalne-ankiety'!$D$138)</f>
        <v>1.452774984805442E-2</v>
      </c>
      <c r="I180" s="89">
        <f>F180*('Mieszkalne-ankiety'!$T$138/'Mieszkalne-ankiety'!$D$138)</f>
        <v>2.9694820035541046E-2</v>
      </c>
      <c r="J180" s="95">
        <f>F180*('Mieszkalne-ankiety'!$U$138/'Mieszkalne-ankiety'!$D$138)</f>
        <v>64.377614936702273</v>
      </c>
    </row>
    <row r="181" spans="2:10" x14ac:dyDescent="0.25">
      <c r="B181" s="80" t="s">
        <v>254</v>
      </c>
      <c r="C181" s="80" t="s">
        <v>1438</v>
      </c>
      <c r="D181" s="82" t="s">
        <v>1567</v>
      </c>
      <c r="E181" s="82" t="s">
        <v>270</v>
      </c>
      <c r="F181" s="26">
        <v>71.5</v>
      </c>
      <c r="G181" s="98">
        <f>F181*('Mieszkalne-ankiety'!$R$138/'Mieszkalne-ankiety'!$D$138)</f>
        <v>4.8807181587771939</v>
      </c>
      <c r="H181" s="115">
        <f>F181*('Mieszkalne-ankiety'!$S$138/'Mieszkalne-ankiety'!$D$138)</f>
        <v>1.5466559174149658E-2</v>
      </c>
      <c r="I181" s="89">
        <f>F181*('Mieszkalne-ankiety'!$T$138/'Mieszkalne-ankiety'!$D$138)</f>
        <v>3.161375271800454E-2</v>
      </c>
      <c r="J181" s="95">
        <f>F181*('Mieszkalne-ankiety'!$U$138/'Mieszkalne-ankiety'!$D$138)</f>
        <v>68.537812209264629</v>
      </c>
    </row>
    <row r="182" spans="2:10" x14ac:dyDescent="0.25">
      <c r="B182" s="80" t="s">
        <v>535</v>
      </c>
      <c r="C182" s="80" t="s">
        <v>1438</v>
      </c>
      <c r="D182" s="82" t="s">
        <v>1568</v>
      </c>
      <c r="E182" s="82" t="s">
        <v>270</v>
      </c>
      <c r="F182" s="26">
        <v>66.09</v>
      </c>
      <c r="G182" s="98">
        <f>F182*('Mieszkalne-ankiety'!$R$138/'Mieszkalne-ankiety'!$D$138)</f>
        <v>4.5114218617284578</v>
      </c>
      <c r="H182" s="115">
        <f>F182*('Mieszkalne-ankiety'!$S$138/'Mieszkalne-ankiety'!$D$138)</f>
        <v>1.4296292249224489E-2</v>
      </c>
      <c r="I182" s="89">
        <f>F182*('Mieszkalne-ankiety'!$T$138/'Mieszkalne-ankiety'!$D$138)</f>
        <v>2.922171912074014E-2</v>
      </c>
      <c r="J182" s="95">
        <f>F182*('Mieszkalne-ankiety'!$U$138/'Mieszkalne-ankiety'!$D$138)</f>
        <v>63.351944180563635</v>
      </c>
    </row>
    <row r="183" spans="2:10" x14ac:dyDescent="0.25">
      <c r="B183" s="80" t="s">
        <v>294</v>
      </c>
      <c r="C183" s="80" t="s">
        <v>1438</v>
      </c>
      <c r="D183" s="82" t="s">
        <v>1568</v>
      </c>
      <c r="E183" s="82" t="s">
        <v>270</v>
      </c>
      <c r="F183" s="26">
        <v>80.430000000000007</v>
      </c>
      <c r="G183" s="98">
        <f>F183*('Mieszkalne-ankiety'!$R$138/'Mieszkalne-ankiety'!$D$138)</f>
        <v>5.4902959651811152</v>
      </c>
      <c r="H183" s="115">
        <f>F183*('Mieszkalne-ankiety'!$S$138/'Mieszkalne-ankiety'!$D$138)</f>
        <v>1.739825670457143E-2</v>
      </c>
      <c r="I183" s="89">
        <f>F183*('Mieszkalne-ankiety'!$T$138/'Mieszkalne-ankiety'!$D$138)</f>
        <v>3.5562155679847628E-2</v>
      </c>
      <c r="J183" s="95">
        <f>F183*('Mieszkalne-ankiety'!$U$138/'Mieszkalne-ankiety'!$D$138)</f>
        <v>77.097849454421748</v>
      </c>
    </row>
    <row r="184" spans="2:10" x14ac:dyDescent="0.25">
      <c r="B184" s="80" t="s">
        <v>293</v>
      </c>
      <c r="C184" s="80" t="s">
        <v>1438</v>
      </c>
      <c r="D184" s="82" t="s">
        <v>1569</v>
      </c>
      <c r="E184" s="82" t="s">
        <v>270</v>
      </c>
      <c r="F184" s="26">
        <v>107.89</v>
      </c>
      <c r="G184" s="98">
        <f>F184*('Mieszkalne-ankiety'!$R$138/'Mieszkalne-ankiety'!$D$138)</f>
        <v>7.3647647853212783</v>
      </c>
      <c r="H184" s="115">
        <f>F184*('Mieszkalne-ankiety'!$S$138/'Mieszkalne-ankiety'!$D$138)</f>
        <v>2.3338280689496598E-2</v>
      </c>
      <c r="I184" s="89">
        <f>F184*('Mieszkalne-ankiety'!$T$138/'Mieszkalne-ankiety'!$D$138)</f>
        <v>4.7703605325112024E-2</v>
      </c>
      <c r="J184" s="95">
        <f>F184*('Mieszkalne-ankiety'!$U$138/'Mieszkalne-ankiety'!$D$138)</f>
        <v>103.42020362597988</v>
      </c>
    </row>
    <row r="185" spans="2:10" x14ac:dyDescent="0.25">
      <c r="B185" s="80" t="s">
        <v>539</v>
      </c>
      <c r="C185" s="80" t="s">
        <v>1438</v>
      </c>
      <c r="D185" s="82" t="s">
        <v>1570</v>
      </c>
      <c r="E185" s="82" t="s">
        <v>270</v>
      </c>
      <c r="F185" s="26">
        <v>86.38</v>
      </c>
      <c r="G185" s="98">
        <f>F185*('Mieszkalne-ankiety'!$R$138/'Mieszkalne-ankiety'!$D$138)</f>
        <v>5.8964536301422932</v>
      </c>
      <c r="H185" s="115">
        <f>F185*('Mieszkalne-ankiety'!$S$138/'Mieszkalne-ankiety'!$D$138)</f>
        <v>1.8685334006476189E-2</v>
      </c>
      <c r="I185" s="89">
        <f>F185*('Mieszkalne-ankiety'!$T$138/'Mieszkalne-ankiety'!$D$138)</f>
        <v>3.81929504864508E-2</v>
      </c>
      <c r="J185" s="95">
        <f>F185*('Mieszkalne-ankiety'!$U$138/'Mieszkalne-ankiety'!$D$138)</f>
        <v>82.80134571519271</v>
      </c>
    </row>
    <row r="186" spans="2:10" x14ac:dyDescent="0.25">
      <c r="B186" s="80" t="s">
        <v>627</v>
      </c>
      <c r="C186" s="80" t="s">
        <v>1438</v>
      </c>
      <c r="D186" s="82" t="s">
        <v>1571</v>
      </c>
      <c r="E186" s="82" t="s">
        <v>270</v>
      </c>
      <c r="F186" s="26">
        <v>172.55</v>
      </c>
      <c r="G186" s="98">
        <f>F186*('Mieszkalne-ankiety'!$R$138/'Mieszkalne-ankiety'!$D$138)</f>
        <v>11.778572283874194</v>
      </c>
      <c r="H186" s="115">
        <f>F186*('Mieszkalne-ankiety'!$S$138/'Mieszkalne-ankiety'!$D$138)</f>
        <v>3.7325241755238096E-2</v>
      </c>
      <c r="I186" s="89">
        <f>F186*('Mieszkalne-ankiety'!$T$138/'Mieszkalne-ankiety'!$D$138)</f>
        <v>7.6293049391492077E-2</v>
      </c>
      <c r="J186" s="95">
        <f>F186*('Mieszkalne-ankiety'!$U$138/'Mieszkalne-ankiety'!$D$138)</f>
        <v>165.40139156235824</v>
      </c>
    </row>
    <row r="187" spans="2:10" x14ac:dyDescent="0.25">
      <c r="B187" s="80" t="s">
        <v>708</v>
      </c>
      <c r="C187" s="80" t="s">
        <v>1438</v>
      </c>
      <c r="D187" s="82" t="s">
        <v>1572</v>
      </c>
      <c r="E187" s="82" t="s">
        <v>270</v>
      </c>
      <c r="F187" s="26">
        <v>76.19</v>
      </c>
      <c r="G187" s="98">
        <f>F187*('Mieszkalne-ankiety'!$R$138/'Mieszkalne-ankiety'!$D$138)</f>
        <v>5.2008659652760052</v>
      </c>
      <c r="H187" s="115">
        <f>F187*('Mieszkalne-ankiety'!$S$138/'Mieszkalne-ankiety'!$D$138)</f>
        <v>1.6481078929768706E-2</v>
      </c>
      <c r="I187" s="89">
        <f>F187*('Mieszkalne-ankiety'!$T$138/'Mieszkalne-ankiety'!$D$138)</f>
        <v>3.3687438036150569E-2</v>
      </c>
      <c r="J187" s="95">
        <f>F187*('Mieszkalne-ankiety'!$U$138/'Mieszkalne-ankiety'!$D$138)</f>
        <v>73.033509261872339</v>
      </c>
    </row>
    <row r="188" spans="2:10" x14ac:dyDescent="0.25">
      <c r="B188" s="80" t="s">
        <v>626</v>
      </c>
      <c r="C188" s="80" t="s">
        <v>1438</v>
      </c>
      <c r="D188" s="82" t="s">
        <v>1573</v>
      </c>
      <c r="E188" s="82" t="s">
        <v>270</v>
      </c>
      <c r="F188" s="26">
        <v>76.98</v>
      </c>
      <c r="G188" s="98">
        <f>F188*('Mieszkalne-ankiety'!$R$138/'Mieszkalne-ankiety'!$D$138)</f>
        <v>5.2547927812960618</v>
      </c>
      <c r="H188" s="115">
        <f>F188*('Mieszkalne-ankiety'!$S$138/'Mieszkalne-ankiety'!$D$138)</f>
        <v>1.665196818497959E-2</v>
      </c>
      <c r="I188" s="89">
        <f>F188*('Mieszkalne-ankiety'!$T$138/'Mieszkalne-ankiety'!$D$138)</f>
        <v>3.4036736842405449E-2</v>
      </c>
      <c r="J188" s="95">
        <f>F188*('Mieszkalne-ankiety'!$U$138/'Mieszkalne-ankiety'!$D$138)</f>
        <v>73.790780193974712</v>
      </c>
    </row>
    <row r="189" spans="2:10" x14ac:dyDescent="0.25">
      <c r="B189" s="80" t="s">
        <v>410</v>
      </c>
      <c r="C189" s="80" t="s">
        <v>1438</v>
      </c>
      <c r="D189" s="82" t="s">
        <v>1574</v>
      </c>
      <c r="E189" s="82" t="s">
        <v>270</v>
      </c>
      <c r="F189" s="26">
        <v>100.26</v>
      </c>
      <c r="G189" s="98">
        <f>F189*('Mieszkalne-ankiety'!$R$138/'Mieszkalne-ankiety'!$D$138)</f>
        <v>6.8439273090769435</v>
      </c>
      <c r="H189" s="115">
        <f>F189*('Mieszkalne-ankiety'!$S$138/'Mieszkalne-ankiety'!$D$138)</f>
        <v>2.1687793325877551E-2</v>
      </c>
      <c r="I189" s="89">
        <f>F189*('Mieszkalne-ankiety'!$T$138/'Mieszkalne-ankiety'!$D$138)</f>
        <v>4.4329997867232664E-2</v>
      </c>
      <c r="J189" s="95">
        <f>F189*('Mieszkalne-ankiety'!$U$138/'Mieszkalne-ankiety'!$D$138)</f>
        <v>96.106308420991226</v>
      </c>
    </row>
    <row r="190" spans="2:10" x14ac:dyDescent="0.25">
      <c r="B190" s="80" t="s">
        <v>625</v>
      </c>
      <c r="C190" s="80" t="s">
        <v>1438</v>
      </c>
      <c r="D190" s="82" t="s">
        <v>1575</v>
      </c>
      <c r="E190" s="82" t="s">
        <v>270</v>
      </c>
      <c r="F190" s="26">
        <v>111.03</v>
      </c>
      <c r="G190" s="98">
        <f>F190*('Mieszkalne-ankiety'!$R$138/'Mieszkalne-ankiety'!$D$138)</f>
        <v>7.5791068135528921</v>
      </c>
      <c r="H190" s="115">
        <f>F190*('Mieszkalne-ankiety'!$S$138/'Mieszkalne-ankiety'!$D$138)</f>
        <v>2.4017511400081629E-2</v>
      </c>
      <c r="I190" s="89">
        <f>F190*('Mieszkalne-ankiety'!$T$138/'Mieszkalne-ankiety'!$D$138)</f>
        <v>4.9091957542378238E-2</v>
      </c>
      <c r="J190" s="95">
        <f>F190*('Mieszkalne-ankiety'!$U$138/'Mieszkalne-ankiety'!$D$138)</f>
        <v>106.43011593838675</v>
      </c>
    </row>
    <row r="191" spans="2:10" x14ac:dyDescent="0.25">
      <c r="B191" s="80" t="s">
        <v>292</v>
      </c>
      <c r="C191" s="80" t="s">
        <v>1438</v>
      </c>
      <c r="D191" s="82" t="s">
        <v>1576</v>
      </c>
      <c r="E191" s="82" t="s">
        <v>270</v>
      </c>
      <c r="F191" s="26">
        <v>115.59</v>
      </c>
      <c r="G191" s="98">
        <f>F191*('Mieszkalne-ankiety'!$R$138/'Mieszkalne-ankiety'!$D$138)</f>
        <v>7.8903805870357457</v>
      </c>
      <c r="H191" s="115">
        <f>F191*('Mieszkalne-ankiety'!$S$138/'Mieszkalne-ankiety'!$D$138)</f>
        <v>2.5003910139020407E-2</v>
      </c>
      <c r="I191" s="89">
        <f>F191*('Mieszkalne-ankiety'!$T$138/'Mieszkalne-ankiety'!$D$138)</f>
        <v>5.1108163310127901E-2</v>
      </c>
      <c r="J191" s="95">
        <f>F191*('Mieszkalne-ankiety'!$U$138/'Mieszkalne-ankiety'!$D$138)</f>
        <v>110.80119878697761</v>
      </c>
    </row>
    <row r="192" spans="2:10" x14ac:dyDescent="0.25">
      <c r="B192" s="80" t="s">
        <v>260</v>
      </c>
      <c r="C192" s="80" t="s">
        <v>1438</v>
      </c>
      <c r="D192" s="82" t="s">
        <v>1577</v>
      </c>
      <c r="E192" s="82" t="s">
        <v>270</v>
      </c>
      <c r="F192" s="26">
        <v>85.99</v>
      </c>
      <c r="G192" s="98">
        <f>F192*('Mieszkalne-ankiety'!$R$138/'Mieszkalne-ankiety'!$D$138)</f>
        <v>5.8698315310944178</v>
      </c>
      <c r="H192" s="115">
        <f>F192*('Mieszkalne-ankiety'!$S$138/'Mieszkalne-ankiety'!$D$138)</f>
        <v>1.860097095643537E-2</v>
      </c>
      <c r="I192" s="89">
        <f>F192*('Mieszkalne-ankiety'!$T$138/'Mieszkalne-ankiety'!$D$138)</f>
        <v>3.8020511835261679E-2</v>
      </c>
      <c r="J192" s="95">
        <f>F192*('Mieszkalne-ankiety'!$U$138/'Mieszkalne-ankiety'!$D$138)</f>
        <v>82.427503103142172</v>
      </c>
    </row>
    <row r="193" spans="2:10" x14ac:dyDescent="0.25">
      <c r="B193" s="80" t="s">
        <v>261</v>
      </c>
      <c r="C193" s="80" t="s">
        <v>1438</v>
      </c>
      <c r="D193" s="82" t="s">
        <v>1578</v>
      </c>
      <c r="E193" s="82" t="s">
        <v>270</v>
      </c>
      <c r="F193" s="26">
        <v>96.83</v>
      </c>
      <c r="G193" s="98">
        <f>F193*('Mieszkalne-ankiety'!$R$138/'Mieszkalne-ankiety'!$D$138)</f>
        <v>6.609789361040499</v>
      </c>
      <c r="H193" s="115">
        <f>F193*('Mieszkalne-ankiety'!$S$138/'Mieszkalne-ankiety'!$D$138)</f>
        <v>2.0945831116544217E-2</v>
      </c>
      <c r="I193" s="89">
        <f>F193*('Mieszkalne-ankiety'!$T$138/'Mieszkalne-ankiety'!$D$138)</f>
        <v>4.281342203754377E-2</v>
      </c>
      <c r="J193" s="95">
        <f>F193*('Mieszkalne-ankiety'!$U$138/'Mieszkalne-ankiety'!$D$138)</f>
        <v>92.818410576546768</v>
      </c>
    </row>
    <row r="194" spans="2:10" x14ac:dyDescent="0.25">
      <c r="B194" s="80" t="s">
        <v>503</v>
      </c>
      <c r="C194" s="80" t="s">
        <v>1438</v>
      </c>
      <c r="D194" s="82" t="s">
        <v>1579</v>
      </c>
      <c r="E194" s="82" t="s">
        <v>270</v>
      </c>
      <c r="F194" s="26">
        <v>78.099999999999994</v>
      </c>
      <c r="G194" s="98">
        <f>F194*('Mieszkalne-ankiety'!$R$138/'Mieszkalne-ankiety'!$D$138)</f>
        <v>5.3312459888181651</v>
      </c>
      <c r="H194" s="115">
        <f>F194*('Mieszkalne-ankiety'!$S$138/'Mieszkalne-ankiety'!$D$138)</f>
        <v>1.6894241559455781E-2</v>
      </c>
      <c r="I194" s="89">
        <f>F194*('Mieszkalne-ankiety'!$T$138/'Mieszkalne-ankiety'!$D$138)</f>
        <v>3.4531945276589572E-2</v>
      </c>
      <c r="J194" s="95">
        <f>F194*('Mieszkalne-ankiety'!$U$138/'Mieszkalne-ankiety'!$D$138)</f>
        <v>74.864379490119831</v>
      </c>
    </row>
    <row r="195" spans="2:10" x14ac:dyDescent="0.25">
      <c r="B195" s="80" t="s">
        <v>546</v>
      </c>
      <c r="C195" s="80" t="s">
        <v>1438</v>
      </c>
      <c r="D195" s="82" t="s">
        <v>1579</v>
      </c>
      <c r="E195" s="82" t="s">
        <v>270</v>
      </c>
      <c r="F195" s="26">
        <v>187.01</v>
      </c>
      <c r="G195" s="98">
        <f>F195*('Mieszkalne-ankiety'!$R$138/'Mieszkalne-ankiety'!$D$138)</f>
        <v>12.765637802418503</v>
      </c>
      <c r="H195" s="115">
        <f>F195*('Mieszkalne-ankiety'!$S$138/'Mieszkalne-ankiety'!$D$138)</f>
        <v>4.0453164072136047E-2</v>
      </c>
      <c r="I195" s="89">
        <f>F195*('Mieszkalne-ankiety'!$T$138/'Mieszkalne-ankiety'!$D$138)</f>
        <v>8.2686543997119277E-2</v>
      </c>
      <c r="J195" s="95">
        <f>F195*('Mieszkalne-ankiety'!$U$138/'Mieszkalne-ankiety'!$D$138)</f>
        <v>179.26232533223185</v>
      </c>
    </row>
    <row r="196" spans="2:10" x14ac:dyDescent="0.25">
      <c r="B196" s="80" t="s">
        <v>709</v>
      </c>
      <c r="C196" s="80" t="s">
        <v>1438</v>
      </c>
      <c r="D196" s="82" t="s">
        <v>1580</v>
      </c>
      <c r="E196" s="82" t="s">
        <v>414</v>
      </c>
      <c r="F196" s="26">
        <v>52.84</v>
      </c>
      <c r="G196" s="98">
        <f>F196*('Mieszkalne-ankiety'!$R$138/'Mieszkalne-ankiety'!$D$138)</f>
        <v>3.6069531120249918</v>
      </c>
      <c r="H196" s="115">
        <f>F196*('Mieszkalne-ankiety'!$S$138/'Mieszkalne-ankiety'!$D$138)</f>
        <v>1.1430111702965986E-2</v>
      </c>
      <c r="I196" s="89">
        <f>F196*('Mieszkalne-ankiety'!$T$138/'Mieszkalne-ankiety'!$D$138)</f>
        <v>2.3363226484186855E-2</v>
      </c>
      <c r="J196" s="95">
        <f>F196*('Mieszkalne-ankiety'!$U$138/'Mieszkalne-ankiety'!$D$138)</f>
        <v>50.650881078846758</v>
      </c>
    </row>
    <row r="197" spans="2:10" x14ac:dyDescent="0.25">
      <c r="B197" s="80" t="s">
        <v>624</v>
      </c>
      <c r="C197" s="80" t="s">
        <v>1438</v>
      </c>
      <c r="D197" s="82" t="s">
        <v>1581</v>
      </c>
      <c r="E197" s="82" t="s">
        <v>414</v>
      </c>
      <c r="F197" s="26">
        <v>149.32</v>
      </c>
      <c r="G197" s="98">
        <f>F197*('Mieszkalne-ankiety'!$R$138/'Mieszkalne-ankiety'!$D$138)</f>
        <v>10.192850845714833</v>
      </c>
      <c r="H197" s="115">
        <f>F197*('Mieszkalne-ankiety'!$S$138/'Mieszkalne-ankiety'!$D$138)</f>
        <v>3.2300232389986389E-2</v>
      </c>
      <c r="I197" s="89">
        <f>F197*('Mieszkalne-ankiety'!$T$138/'Mieszkalne-ankiety'!$D$138)</f>
        <v>6.6021895886048079E-2</v>
      </c>
      <c r="J197" s="95">
        <f>F197*('Mieszkalne-ankiety'!$U$138/'Mieszkalne-ankiety'!$D$138)</f>
        <v>143.13379187534818</v>
      </c>
    </row>
    <row r="198" spans="2:10" x14ac:dyDescent="0.25">
      <c r="B198" s="80" t="s">
        <v>191</v>
      </c>
      <c r="C198" s="80" t="s">
        <v>1438</v>
      </c>
      <c r="D198" s="82" t="s">
        <v>1582</v>
      </c>
      <c r="E198" s="82" t="s">
        <v>414</v>
      </c>
      <c r="F198" s="26">
        <v>96.88</v>
      </c>
      <c r="G198" s="98">
        <f>F198*('Mieszkalne-ankiety'!$R$138/'Mieszkalne-ankiety'!$D$138)</f>
        <v>6.6132024506620208</v>
      </c>
      <c r="H198" s="115">
        <f>F198*('Mieszkalne-ankiety'!$S$138/'Mieszkalne-ankiety'!$D$138)</f>
        <v>2.0956646892190473E-2</v>
      </c>
      <c r="I198" s="89">
        <f>F198*('Mieszkalne-ankiety'!$T$138/'Mieszkalne-ankiety'!$D$138)</f>
        <v>4.2835529556926988E-2</v>
      </c>
      <c r="J198" s="95">
        <f>F198*('Mieszkalne-ankiety'!$U$138/'Mieszkalne-ankiety'!$D$138)</f>
        <v>92.866339116553249</v>
      </c>
    </row>
    <row r="199" spans="2:10" x14ac:dyDescent="0.25">
      <c r="B199" s="80" t="s">
        <v>710</v>
      </c>
      <c r="C199" s="80" t="s">
        <v>1438</v>
      </c>
      <c r="D199" s="82" t="s">
        <v>1583</v>
      </c>
      <c r="E199" s="82" t="s">
        <v>414</v>
      </c>
      <c r="F199" s="26">
        <v>95.05</v>
      </c>
      <c r="G199" s="98">
        <f>F199*('Mieszkalne-ankiety'!$R$138/'Mieszkalne-ankiety'!$D$138)</f>
        <v>6.4882833705142975</v>
      </c>
      <c r="H199" s="115">
        <f>F199*('Mieszkalne-ankiety'!$S$138/'Mieszkalne-ankiety'!$D$138)</f>
        <v>2.0560789503537413E-2</v>
      </c>
      <c r="I199" s="89">
        <f>F199*('Mieszkalne-ankiety'!$T$138/'Mieszkalne-ankiety'!$D$138)</f>
        <v>4.2026394347501141E-2</v>
      </c>
      <c r="J199" s="95">
        <f>F199*('Mieszkalne-ankiety'!$U$138/'Mieszkalne-ankiety'!$D$138)</f>
        <v>91.112154552316127</v>
      </c>
    </row>
    <row r="200" spans="2:10" x14ac:dyDescent="0.25">
      <c r="B200" s="80" t="s">
        <v>265</v>
      </c>
      <c r="C200" s="80" t="s">
        <v>1438</v>
      </c>
      <c r="D200" s="82" t="s">
        <v>1584</v>
      </c>
      <c r="E200" s="82" t="s">
        <v>414</v>
      </c>
      <c r="F200" s="26">
        <v>104.01</v>
      </c>
      <c r="G200" s="98">
        <f>F200*('Mieszkalne-ankiety'!$R$138/'Mieszkalne-ankiety'!$D$138)</f>
        <v>7.0999090306911317</v>
      </c>
      <c r="H200" s="115">
        <f>F200*('Mieszkalne-ankiety'!$S$138/'Mieszkalne-ankiety'!$D$138)</f>
        <v>2.2498976499346939E-2</v>
      </c>
      <c r="I200" s="89">
        <f>F200*('Mieszkalne-ankiety'!$T$138/'Mieszkalne-ankiety'!$D$138)</f>
        <v>4.598806182097416E-2</v>
      </c>
      <c r="J200" s="95">
        <f>F200*('Mieszkalne-ankiety'!$U$138/'Mieszkalne-ankiety'!$D$138)</f>
        <v>99.700948921477135</v>
      </c>
    </row>
    <row r="201" spans="2:10" x14ac:dyDescent="0.25">
      <c r="B201" s="80" t="s">
        <v>266</v>
      </c>
      <c r="C201" s="80" t="s">
        <v>1438</v>
      </c>
      <c r="D201" s="82" t="s">
        <v>137</v>
      </c>
      <c r="E201" s="82" t="s">
        <v>414</v>
      </c>
      <c r="F201" s="26">
        <v>97.88</v>
      </c>
      <c r="G201" s="98">
        <f>F201*('Mieszkalne-ankiety'!$R$138/'Mieszkalne-ankiety'!$D$138)</f>
        <v>6.6814642430924716</v>
      </c>
      <c r="H201" s="115">
        <f>F201*('Mieszkalne-ankiety'!$S$138/'Mieszkalne-ankiety'!$D$138)</f>
        <v>2.1172962405115642E-2</v>
      </c>
      <c r="I201" s="89">
        <f>F201*('Mieszkalne-ankiety'!$T$138/'Mieszkalne-ankiety'!$D$138)</f>
        <v>4.3277679944591391E-2</v>
      </c>
      <c r="J201" s="95">
        <f>F201*('Mieszkalne-ankiety'!$U$138/'Mieszkalne-ankiety'!$D$138)</f>
        <v>93.824909916682827</v>
      </c>
    </row>
    <row r="202" spans="2:10" x14ac:dyDescent="0.25">
      <c r="B202" s="80" t="s">
        <v>194</v>
      </c>
      <c r="C202" s="80" t="s">
        <v>1438</v>
      </c>
      <c r="D202" s="82" t="s">
        <v>1585</v>
      </c>
      <c r="E202" s="82" t="s">
        <v>414</v>
      </c>
      <c r="F202" s="26">
        <v>153.65</v>
      </c>
      <c r="G202" s="98">
        <f>F202*('Mieszkalne-ankiety'!$R$138/'Mieszkalne-ankiety'!$D$138)</f>
        <v>10.488424406938682</v>
      </c>
      <c r="H202" s="115">
        <f>F202*('Mieszkalne-ankiety'!$S$138/'Mieszkalne-ankiety'!$D$138)</f>
        <v>3.3236878560952379E-2</v>
      </c>
      <c r="I202" s="89">
        <f>F202*('Mieszkalne-ankiety'!$T$138/'Mieszkalne-ankiety'!$D$138)</f>
        <v>6.7936407064634927E-2</v>
      </c>
      <c r="J202" s="95">
        <f>F202*('Mieszkalne-ankiety'!$U$138/'Mieszkalne-ankiety'!$D$138)</f>
        <v>147.28440343990925</v>
      </c>
    </row>
    <row r="203" spans="2:10" x14ac:dyDescent="0.25">
      <c r="B203" s="80" t="s">
        <v>711</v>
      </c>
      <c r="C203" s="80" t="s">
        <v>1438</v>
      </c>
      <c r="D203" s="82" t="s">
        <v>1586</v>
      </c>
      <c r="E203" s="82" t="s">
        <v>414</v>
      </c>
      <c r="F203" s="26">
        <v>107.93</v>
      </c>
      <c r="G203" s="98">
        <f>F203*('Mieszkalne-ankiety'!$R$138/'Mieszkalne-ankiety'!$D$138)</f>
        <v>7.3674952570184971</v>
      </c>
      <c r="H203" s="115">
        <f>F203*('Mieszkalne-ankiety'!$S$138/'Mieszkalne-ankiety'!$D$138)</f>
        <v>2.3346933310013605E-2</v>
      </c>
      <c r="I203" s="89">
        <f>F203*('Mieszkalne-ankiety'!$T$138/'Mieszkalne-ankiety'!$D$138)</f>
        <v>4.7721291340618602E-2</v>
      </c>
      <c r="J203" s="95">
        <f>F203*('Mieszkalne-ankiety'!$U$138/'Mieszkalne-ankiety'!$D$138)</f>
        <v>103.45854645798507</v>
      </c>
    </row>
    <row r="204" spans="2:10" x14ac:dyDescent="0.25">
      <c r="B204" s="80" t="s">
        <v>195</v>
      </c>
      <c r="C204" s="80" t="s">
        <v>1438</v>
      </c>
      <c r="D204" s="82" t="s">
        <v>1587</v>
      </c>
      <c r="E204" s="82" t="s">
        <v>414</v>
      </c>
      <c r="F204" s="26">
        <v>104.75</v>
      </c>
      <c r="G204" s="98">
        <f>F204*('Mieszkalne-ankiety'!$R$138/'Mieszkalne-ankiety'!$D$138)</f>
        <v>7.1504227570896646</v>
      </c>
      <c r="H204" s="115">
        <f>F204*('Mieszkalne-ankiety'!$S$138/'Mieszkalne-ankiety'!$D$138)</f>
        <v>2.2659049978911563E-2</v>
      </c>
      <c r="I204" s="89">
        <f>F204*('Mieszkalne-ankiety'!$T$138/'Mieszkalne-ankiety'!$D$138)</f>
        <v>4.6315253107845809E-2</v>
      </c>
      <c r="J204" s="95">
        <f>F204*('Mieszkalne-ankiety'!$U$138/'Mieszkalne-ankiety'!$D$138)</f>
        <v>100.41029131357301</v>
      </c>
    </row>
    <row r="205" spans="2:10" x14ac:dyDescent="0.25">
      <c r="B205" s="80" t="s">
        <v>623</v>
      </c>
      <c r="C205" s="80" t="s">
        <v>1438</v>
      </c>
      <c r="D205" s="82" t="s">
        <v>1588</v>
      </c>
      <c r="E205" s="82" t="s">
        <v>414</v>
      </c>
      <c r="F205" s="26">
        <v>105.26</v>
      </c>
      <c r="G205" s="98">
        <f>F205*('Mieszkalne-ankiety'!$R$138/'Mieszkalne-ankiety'!$D$138)</f>
        <v>7.1852362712291944</v>
      </c>
      <c r="H205" s="115">
        <f>F205*('Mieszkalne-ankiety'!$S$138/'Mieszkalne-ankiety'!$D$138)</f>
        <v>2.2769370890503401E-2</v>
      </c>
      <c r="I205" s="89">
        <f>F205*('Mieszkalne-ankiety'!$T$138/'Mieszkalne-ankiety'!$D$138)</f>
        <v>4.6540749805554657E-2</v>
      </c>
      <c r="J205" s="95">
        <f>F205*('Mieszkalne-ankiety'!$U$138/'Mieszkalne-ankiety'!$D$138)</f>
        <v>100.8991624216391</v>
      </c>
    </row>
    <row r="206" spans="2:10" x14ac:dyDescent="0.25">
      <c r="B206" s="80" t="s">
        <v>504</v>
      </c>
      <c r="C206" s="80" t="s">
        <v>1438</v>
      </c>
      <c r="D206" s="82" t="s">
        <v>1589</v>
      </c>
      <c r="E206" s="82" t="s">
        <v>414</v>
      </c>
      <c r="F206" s="26">
        <v>74.12</v>
      </c>
      <c r="G206" s="98">
        <f>F206*('Mieszkalne-ankiety'!$R$138/'Mieszkalne-ankiety'!$D$138)</f>
        <v>5.0595640549449739</v>
      </c>
      <c r="H206" s="115">
        <f>F206*('Mieszkalne-ankiety'!$S$138/'Mieszkalne-ankiety'!$D$138)</f>
        <v>1.6033305818013606E-2</v>
      </c>
      <c r="I206" s="89">
        <f>F206*('Mieszkalne-ankiety'!$T$138/'Mieszkalne-ankiety'!$D$138)</f>
        <v>3.2772186733685267E-2</v>
      </c>
      <c r="J206" s="95">
        <f>F206*('Mieszkalne-ankiety'!$U$138/'Mieszkalne-ankiety'!$D$138)</f>
        <v>71.049267705604123</v>
      </c>
    </row>
    <row r="207" spans="2:10" x14ac:dyDescent="0.25">
      <c r="B207" s="80" t="s">
        <v>606</v>
      </c>
      <c r="C207" s="80" t="s">
        <v>1438</v>
      </c>
      <c r="D207" s="82" t="s">
        <v>501</v>
      </c>
      <c r="E207" s="82" t="s">
        <v>414</v>
      </c>
      <c r="F207" s="26">
        <v>156.13</v>
      </c>
      <c r="G207" s="98">
        <f>F207*('Mieszkalne-ankiety'!$R$138/'Mieszkalne-ankiety'!$D$138)</f>
        <v>10.657713652166199</v>
      </c>
      <c r="H207" s="115">
        <f>F207*('Mieszkalne-ankiety'!$S$138/'Mieszkalne-ankiety'!$D$138)</f>
        <v>3.3773341033006797E-2</v>
      </c>
      <c r="I207" s="89">
        <f>F207*('Mieszkalne-ankiety'!$T$138/'Mieszkalne-ankiety'!$D$138)</f>
        <v>6.9032940026042641E-2</v>
      </c>
      <c r="J207" s="95">
        <f>F207*('Mieszkalne-ankiety'!$U$138/'Mieszkalne-ankiety'!$D$138)</f>
        <v>149.66165902423057</v>
      </c>
    </row>
    <row r="208" spans="2:10" x14ac:dyDescent="0.25">
      <c r="B208" s="80" t="s">
        <v>193</v>
      </c>
      <c r="C208" s="80" t="s">
        <v>1438</v>
      </c>
      <c r="D208" s="82" t="s">
        <v>553</v>
      </c>
      <c r="E208" s="82" t="s">
        <v>414</v>
      </c>
      <c r="F208" s="26">
        <v>126.98</v>
      </c>
      <c r="G208" s="98">
        <f>F208*('Mieszkalne-ankiety'!$R$138/'Mieszkalne-ankiety'!$D$138)</f>
        <v>8.6678824028185737</v>
      </c>
      <c r="H208" s="115">
        <f>F208*('Mieszkalne-ankiety'!$S$138/'Mieszkalne-ankiety'!$D$138)</f>
        <v>2.7467743831238095E-2</v>
      </c>
      <c r="I208" s="89">
        <f>F208*('Mieszkalne-ankiety'!$T$138/'Mieszkalne-ankiety'!$D$138)</f>
        <v>5.6144256225625404E-2</v>
      </c>
      <c r="J208" s="95">
        <f>F208*('Mieszkalne-ankiety'!$U$138/'Mieszkalne-ankiety'!$D$138)</f>
        <v>121.71932020045348</v>
      </c>
    </row>
    <row r="209" spans="2:10" x14ac:dyDescent="0.25">
      <c r="B209" s="80" t="s">
        <v>554</v>
      </c>
      <c r="C209" s="80" t="s">
        <v>1438</v>
      </c>
      <c r="D209" s="82" t="s">
        <v>613</v>
      </c>
      <c r="E209" s="82" t="s">
        <v>414</v>
      </c>
      <c r="F209" s="26">
        <v>67.349999999999994</v>
      </c>
      <c r="G209" s="98">
        <f>F209*('Mieszkalne-ankiety'!$R$138/'Mieszkalne-ankiety'!$D$138)</f>
        <v>4.5974317201908246</v>
      </c>
      <c r="H209" s="115">
        <f>F209*('Mieszkalne-ankiety'!$S$138/'Mieszkalne-ankiety'!$D$138)</f>
        <v>1.4568849795510201E-2</v>
      </c>
      <c r="I209" s="89">
        <f>F209*('Mieszkalne-ankiety'!$T$138/'Mieszkalne-ankiety'!$D$138)</f>
        <v>2.977882860919728E-2</v>
      </c>
      <c r="J209" s="95">
        <f>F209*('Mieszkalne-ankiety'!$U$138/'Mieszkalne-ankiety'!$D$138)</f>
        <v>64.559743388726886</v>
      </c>
    </row>
    <row r="210" spans="2:10" x14ac:dyDescent="0.25">
      <c r="B210" s="80" t="s">
        <v>204</v>
      </c>
      <c r="C210" s="80" t="s">
        <v>1438</v>
      </c>
      <c r="D210" s="82" t="s">
        <v>394</v>
      </c>
      <c r="E210" s="82" t="s">
        <v>414</v>
      </c>
      <c r="F210" s="26">
        <v>144.85</v>
      </c>
      <c r="G210" s="98">
        <f>F210*('Mieszkalne-ankiety'!$R$138/'Mieszkalne-ankiety'!$D$138)</f>
        <v>9.8877206335507193</v>
      </c>
      <c r="H210" s="115">
        <f>F210*('Mieszkalne-ankiety'!$S$138/'Mieszkalne-ankiety'!$D$138)</f>
        <v>3.1333302047210881E-2</v>
      </c>
      <c r="I210" s="89">
        <f>F210*('Mieszkalne-ankiety'!$T$138/'Mieszkalne-ankiety'!$D$138)</f>
        <v>6.4045483653188212E-2</v>
      </c>
      <c r="J210" s="95">
        <f>F210*('Mieszkalne-ankiety'!$U$138/'Mieszkalne-ankiety'!$D$138)</f>
        <v>138.84898039876899</v>
      </c>
    </row>
    <row r="211" spans="2:10" x14ac:dyDescent="0.25">
      <c r="B211" s="80" t="s">
        <v>205</v>
      </c>
      <c r="C211" s="81" t="s">
        <v>1438</v>
      </c>
      <c r="D211" s="83"/>
      <c r="E211" s="83" t="s">
        <v>414</v>
      </c>
      <c r="F211" s="84">
        <f>'Mieszkalne-ankiety'!D5</f>
        <v>70</v>
      </c>
      <c r="G211" s="98">
        <f>'Mieszkalne-ankiety'!R5</f>
        <v>7.4779835040000009</v>
      </c>
      <c r="H211" s="115">
        <f>'Mieszkalne-ankiety'!S5</f>
        <v>2.3352750000000002E-2</v>
      </c>
      <c r="I211" s="89">
        <f>'Mieszkalne-ankiety'!T5</f>
        <v>4.3587500000000001E-2</v>
      </c>
      <c r="J211" s="95">
        <f>'Mieszkalne-ankiety'!U5</f>
        <v>98.109100000000012</v>
      </c>
    </row>
    <row r="212" spans="2:10" x14ac:dyDescent="0.25">
      <c r="B212" s="80" t="s">
        <v>255</v>
      </c>
      <c r="C212" s="81" t="s">
        <v>1438</v>
      </c>
      <c r="D212" s="83"/>
      <c r="E212" s="83" t="s">
        <v>414</v>
      </c>
      <c r="F212" s="84">
        <f>'Mieszkalne-ankiety'!D6</f>
        <v>74</v>
      </c>
      <c r="G212" s="98">
        <f>'Mieszkalne-ankiety'!R6</f>
        <v>5.8155341480000002</v>
      </c>
      <c r="H212" s="115">
        <f>'Mieszkalne-ankiety'!S6</f>
        <v>2.7652199999999998E-2</v>
      </c>
      <c r="I212" s="89">
        <f>'Mieszkalne-ankiety'!T6</f>
        <v>6.3932799999999998E-2</v>
      </c>
      <c r="J212" s="95">
        <f>'Mieszkalne-ankiety'!U6</f>
        <v>113.0117</v>
      </c>
    </row>
    <row r="213" spans="2:10" x14ac:dyDescent="0.25">
      <c r="B213" s="80" t="s">
        <v>206</v>
      </c>
      <c r="C213" s="81" t="s">
        <v>1438</v>
      </c>
      <c r="D213" s="83"/>
      <c r="E213" s="83" t="s">
        <v>414</v>
      </c>
      <c r="F213" s="84">
        <f>'Mieszkalne-ankiety'!D7</f>
        <v>140</v>
      </c>
      <c r="G213" s="98">
        <f>'Mieszkalne-ankiety'!R7</f>
        <v>11.75650684</v>
      </c>
      <c r="H213" s="115">
        <f>'Mieszkalne-ankiety'!S7</f>
        <v>3.2879399999999996E-2</v>
      </c>
      <c r="I213" s="89">
        <f>'Mieszkalne-ankiety'!T7</f>
        <v>5.5208600000000004E-2</v>
      </c>
      <c r="J213" s="95">
        <f>'Mieszkalne-ankiety'!U7</f>
        <v>135.511</v>
      </c>
    </row>
    <row r="214" spans="2:10" x14ac:dyDescent="0.25">
      <c r="B214" s="80" t="s">
        <v>257</v>
      </c>
      <c r="C214" s="81" t="s">
        <v>1438</v>
      </c>
      <c r="D214" s="83"/>
      <c r="E214" s="83" t="s">
        <v>414</v>
      </c>
      <c r="F214" s="84">
        <f>'Mieszkalne-ankiety'!D8</f>
        <v>70</v>
      </c>
      <c r="G214" s="98">
        <f>'Mieszkalne-ankiety'!R8</f>
        <v>9.4060081279999999</v>
      </c>
      <c r="H214" s="115">
        <f>'Mieszkalne-ankiety'!S8</f>
        <v>2.1978300000000003E-2</v>
      </c>
      <c r="I214" s="89">
        <f>'Mieszkalne-ankiety'!T8</f>
        <v>3.2719200000000004E-2</v>
      </c>
      <c r="J214" s="95">
        <f>'Mieszkalne-ankiety'!U8</f>
        <v>91.636200000000002</v>
      </c>
    </row>
    <row r="215" spans="2:10" x14ac:dyDescent="0.25">
      <c r="B215" s="80" t="s">
        <v>712</v>
      </c>
      <c r="C215" s="81" t="s">
        <v>1438</v>
      </c>
      <c r="D215" s="83"/>
      <c r="E215" s="83" t="s">
        <v>414</v>
      </c>
      <c r="F215" s="84">
        <f>'Mieszkalne-ankiety'!D9</f>
        <v>150</v>
      </c>
      <c r="G215" s="98">
        <f>'Mieszkalne-ankiety'!R9</f>
        <v>11.111352132</v>
      </c>
      <c r="H215" s="115">
        <f>'Mieszkalne-ankiety'!S9</f>
        <v>2.3928300000000003E-2</v>
      </c>
      <c r="I215" s="89">
        <f>'Mieszkalne-ankiety'!T9</f>
        <v>3.9037200000000001E-2</v>
      </c>
      <c r="J215" s="95">
        <f>'Mieszkalne-ankiety'!U9</f>
        <v>110.7603</v>
      </c>
    </row>
    <row r="216" spans="2:10" x14ac:dyDescent="0.25">
      <c r="B216" s="80" t="s">
        <v>713</v>
      </c>
      <c r="C216" s="81" t="s">
        <v>1438</v>
      </c>
      <c r="D216" s="83"/>
      <c r="E216" s="83" t="s">
        <v>414</v>
      </c>
      <c r="F216" s="84">
        <f>'Mieszkalne-ankiety'!D10</f>
        <v>160</v>
      </c>
      <c r="G216" s="98">
        <f>'Mieszkalne-ankiety'!R10</f>
        <v>15.820970540000001</v>
      </c>
      <c r="H216" s="115">
        <f>'Mieszkalne-ankiety'!S10</f>
        <v>3.9481049999999997E-2</v>
      </c>
      <c r="I216" s="89">
        <f>'Mieszkalne-ankiety'!T10</f>
        <v>5.73527E-2</v>
      </c>
      <c r="J216" s="95">
        <f>'Mieszkalne-ankiety'!U10</f>
        <v>160.60600000000002</v>
      </c>
    </row>
    <row r="217" spans="2:10" x14ac:dyDescent="0.25">
      <c r="B217" s="80" t="s">
        <v>196</v>
      </c>
      <c r="C217" s="81" t="s">
        <v>1438</v>
      </c>
      <c r="D217" s="83"/>
      <c r="E217" s="83" t="s">
        <v>414</v>
      </c>
      <c r="F217" s="84">
        <f>'Mieszkalne-ankiety'!D11</f>
        <v>140</v>
      </c>
      <c r="G217" s="98">
        <f>'Mieszkalne-ankiety'!R11</f>
        <v>3.1684319040000006</v>
      </c>
      <c r="H217" s="115">
        <f>'Mieszkalne-ankiety'!S11</f>
        <v>1.8125549999999997E-2</v>
      </c>
      <c r="I217" s="89">
        <f>'Mieszkalne-ankiety'!T11</f>
        <v>5.2311700000000003E-2</v>
      </c>
      <c r="J217" s="95">
        <f>'Mieszkalne-ankiety'!U11</f>
        <v>83.869100000000003</v>
      </c>
    </row>
    <row r="218" spans="2:10" x14ac:dyDescent="0.25">
      <c r="B218" s="80" t="s">
        <v>198</v>
      </c>
      <c r="C218" s="81" t="s">
        <v>1438</v>
      </c>
      <c r="D218" s="83"/>
      <c r="E218" s="83" t="s">
        <v>414</v>
      </c>
      <c r="F218" s="84">
        <f>'Mieszkalne-ankiety'!D12</f>
        <v>90</v>
      </c>
      <c r="G218" s="98">
        <f>'Mieszkalne-ankiety'!R12</f>
        <v>8.1290714039999994</v>
      </c>
      <c r="H218" s="115">
        <f>'Mieszkalne-ankiety'!S12</f>
        <v>3.7578300000000002E-2</v>
      </c>
      <c r="I218" s="89">
        <f>'Mieszkalne-ankiety'!T12</f>
        <v>8.3263199999999996E-2</v>
      </c>
      <c r="J218" s="95">
        <f>'Mieszkalne-ankiety'!U12</f>
        <v>151.45409999999998</v>
      </c>
    </row>
    <row r="219" spans="2:10" x14ac:dyDescent="0.25">
      <c r="B219" s="80" t="s">
        <v>714</v>
      </c>
      <c r="C219" s="81" t="s">
        <v>1438</v>
      </c>
      <c r="D219" s="83"/>
      <c r="E219" s="83" t="s">
        <v>414</v>
      </c>
      <c r="F219" s="84">
        <f>'Mieszkalne-ankiety'!D13</f>
        <v>170</v>
      </c>
      <c r="G219" s="98">
        <f>'Mieszkalne-ankiety'!R13</f>
        <v>7.358334148</v>
      </c>
      <c r="H219" s="115">
        <f>'Mieszkalne-ankiety'!S13</f>
        <v>1.88772E-2</v>
      </c>
      <c r="I219" s="89">
        <f>'Mieszkalne-ankiety'!T13</f>
        <v>3.55018E-2</v>
      </c>
      <c r="J219" s="95">
        <f>'Mieszkalne-ankiety'!U13</f>
        <v>84.7517</v>
      </c>
    </row>
    <row r="220" spans="2:10" x14ac:dyDescent="0.25">
      <c r="B220" s="80" t="s">
        <v>505</v>
      </c>
      <c r="C220" s="81" t="s">
        <v>1438</v>
      </c>
      <c r="D220" s="83"/>
      <c r="E220" s="83" t="s">
        <v>414</v>
      </c>
      <c r="F220" s="84">
        <f>'Mieszkalne-ankiety'!D14</f>
        <v>45</v>
      </c>
      <c r="G220" s="98">
        <f>'Mieszkalne-ankiety'!R14</f>
        <v>10.042397848</v>
      </c>
      <c r="H220" s="115">
        <f>'Mieszkalne-ankiety'!S14</f>
        <v>3.2303850000000002E-2</v>
      </c>
      <c r="I220" s="89">
        <f>'Mieszkalne-ankiety'!T14</f>
        <v>5.9758899999999997E-2</v>
      </c>
      <c r="J220" s="95">
        <f>'Mieszkalne-ankiety'!U14</f>
        <v>131.02670000000001</v>
      </c>
    </row>
    <row r="221" spans="2:10" x14ac:dyDescent="0.25">
      <c r="B221" s="80" t="s">
        <v>715</v>
      </c>
      <c r="C221" s="81" t="s">
        <v>1438</v>
      </c>
      <c r="D221" s="83"/>
      <c r="E221" s="83" t="s">
        <v>414</v>
      </c>
      <c r="F221" s="84">
        <f>'Mieszkalne-ankiety'!D15</f>
        <v>100</v>
      </c>
      <c r="G221" s="98">
        <f>'Mieszkalne-ankiety'!R15</f>
        <v>14.040503732000003</v>
      </c>
      <c r="H221" s="115">
        <f>'Mieszkalne-ankiety'!S15</f>
        <v>4.9630500000000001E-2</v>
      </c>
      <c r="I221" s="89">
        <f>'Mieszkalne-ankiety'!T15</f>
        <v>9.6651999999999988E-2</v>
      </c>
      <c r="J221" s="95">
        <f>'Mieszkalne-ankiety'!U15</f>
        <v>200.78029999999998</v>
      </c>
    </row>
    <row r="222" spans="2:10" x14ac:dyDescent="0.25">
      <c r="B222" s="80" t="s">
        <v>199</v>
      </c>
      <c r="C222" s="81" t="s">
        <v>1438</v>
      </c>
      <c r="D222" s="83"/>
      <c r="E222" s="83" t="s">
        <v>414</v>
      </c>
      <c r="F222" s="84">
        <f>'Mieszkalne-ankiety'!D16</f>
        <v>100</v>
      </c>
      <c r="G222" s="98">
        <f>'Mieszkalne-ankiety'!R16</f>
        <v>3.5877861879999999</v>
      </c>
      <c r="H222" s="115">
        <f>'Mieszkalne-ankiety'!S16</f>
        <v>6.6299999999999998E-2</v>
      </c>
      <c r="I222" s="89">
        <f>'Mieszkalne-ankiety'!T16</f>
        <v>0.21481199999999998</v>
      </c>
      <c r="J222" s="95">
        <f>'Mieszkalne-ankiety'!U16</f>
        <v>286.92269999999996</v>
      </c>
    </row>
    <row r="223" spans="2:10" x14ac:dyDescent="0.25">
      <c r="B223" s="80" t="s">
        <v>200</v>
      </c>
      <c r="C223" s="81" t="s">
        <v>1438</v>
      </c>
      <c r="D223" s="83"/>
      <c r="E223" s="83" t="s">
        <v>414</v>
      </c>
      <c r="F223" s="84">
        <f>'Mieszkalne-ankiety'!D17</f>
        <v>220</v>
      </c>
      <c r="G223" s="98">
        <f>'Mieszkalne-ankiety'!R17</f>
        <v>23.014705176</v>
      </c>
      <c r="H223" s="115">
        <f>'Mieszkalne-ankiety'!S17</f>
        <v>2.9354783999999998E-2</v>
      </c>
      <c r="I223" s="89">
        <f>'Mieszkalne-ankiety'!T17</f>
        <v>3.98187152E-2</v>
      </c>
      <c r="J223" s="95">
        <f>'Mieszkalne-ankiety'!U17</f>
        <v>261.95139999999998</v>
      </c>
    </row>
    <row r="224" spans="2:10" x14ac:dyDescent="0.25">
      <c r="B224" s="80" t="s">
        <v>268</v>
      </c>
      <c r="C224" s="81" t="s">
        <v>1438</v>
      </c>
      <c r="D224" s="83"/>
      <c r="E224" s="83" t="s">
        <v>414</v>
      </c>
      <c r="F224" s="84">
        <f>'Mieszkalne-ankiety'!D18</f>
        <v>100</v>
      </c>
      <c r="G224" s="98">
        <f>'Mieszkalne-ankiety'!R18</f>
        <v>10.852909948000001</v>
      </c>
      <c r="H224" s="115">
        <f>'Mieszkalne-ankiety'!S18</f>
        <v>2.2953300000000003E-2</v>
      </c>
      <c r="I224" s="89">
        <f>'Mieszkalne-ankiety'!T18</f>
        <v>3.5878199999999999E-2</v>
      </c>
      <c r="J224" s="95">
        <f>'Mieszkalne-ankiety'!U18</f>
        <v>103.6617</v>
      </c>
    </row>
    <row r="225" spans="2:10" x14ac:dyDescent="0.25">
      <c r="B225" s="80" t="s">
        <v>305</v>
      </c>
      <c r="C225" s="81" t="s">
        <v>1438</v>
      </c>
      <c r="D225" s="83"/>
      <c r="E225" s="83" t="s">
        <v>414</v>
      </c>
      <c r="F225" s="84">
        <f>'Mieszkalne-ankiety'!D19</f>
        <v>150</v>
      </c>
      <c r="G225" s="98">
        <f>'Mieszkalne-ankiety'!R19</f>
        <v>17.380244628</v>
      </c>
      <c r="H225" s="115">
        <f>'Mieszkalne-ankiety'!S19</f>
        <v>4.2981600000000002E-2</v>
      </c>
      <c r="I225" s="89">
        <f>'Mieszkalne-ankiety'!T19</f>
        <v>6.2279399999999999E-2</v>
      </c>
      <c r="J225" s="95">
        <f>'Mieszkalne-ankiety'!U19</f>
        <v>180.89369999999997</v>
      </c>
    </row>
    <row r="226" spans="2:10" x14ac:dyDescent="0.25">
      <c r="B226" s="80" t="s">
        <v>298</v>
      </c>
      <c r="C226" s="81" t="s">
        <v>1438</v>
      </c>
      <c r="D226" s="83"/>
      <c r="E226" s="83" t="s">
        <v>414</v>
      </c>
      <c r="F226" s="84">
        <f>'Mieszkalne-ankiety'!D20</f>
        <v>120</v>
      </c>
      <c r="G226" s="98">
        <f>'Mieszkalne-ankiety'!R20</f>
        <v>10.219640032000001</v>
      </c>
      <c r="H226" s="115">
        <f>'Mieszkalne-ankiety'!S20</f>
        <v>2.4503850000000001E-2</v>
      </c>
      <c r="I226" s="89">
        <f>'Mieszkalne-ankiety'!T20</f>
        <v>3.4486900000000001E-2</v>
      </c>
      <c r="J226" s="95">
        <f>'Mieszkalne-ankiety'!U20</f>
        <v>102.6653</v>
      </c>
    </row>
    <row r="227" spans="2:10" x14ac:dyDescent="0.25">
      <c r="B227" s="80" t="s">
        <v>202</v>
      </c>
      <c r="C227" s="81" t="s">
        <v>1438</v>
      </c>
      <c r="D227" s="83"/>
      <c r="E227" s="83" t="s">
        <v>414</v>
      </c>
      <c r="F227" s="84">
        <f>'Mieszkalne-ankiety'!D21</f>
        <v>90</v>
      </c>
      <c r="G227" s="98">
        <f>'Mieszkalne-ankiety'!R21</f>
        <v>7.1310642320000017</v>
      </c>
      <c r="H227" s="115">
        <f>'Mieszkalne-ankiety'!S21</f>
        <v>1.9452750000000001E-2</v>
      </c>
      <c r="I227" s="89">
        <f>'Mieszkalne-ankiety'!T21</f>
        <v>3.0951499999999996E-2</v>
      </c>
      <c r="J227" s="95">
        <f>'Mieszkalne-ankiety'!U21</f>
        <v>81.655299999999997</v>
      </c>
    </row>
    <row r="228" spans="2:10" x14ac:dyDescent="0.25">
      <c r="B228" s="80" t="s">
        <v>203</v>
      </c>
      <c r="C228" s="81" t="s">
        <v>1438</v>
      </c>
      <c r="D228" s="83"/>
      <c r="E228" s="83" t="s">
        <v>414</v>
      </c>
      <c r="F228" s="84">
        <f>'Mieszkalne-ankiety'!D22</f>
        <v>105</v>
      </c>
      <c r="G228" s="98">
        <f>'Mieszkalne-ankiety'!R22</f>
        <v>12.229152664000001</v>
      </c>
      <c r="H228" s="115">
        <f>'Mieszkalne-ankiety'!S22</f>
        <v>2.8004399999999999E-2</v>
      </c>
      <c r="I228" s="89">
        <f>'Mieszkalne-ankiety'!T22</f>
        <v>3.94136E-2</v>
      </c>
      <c r="J228" s="95">
        <f>'Mieszkalne-ankiety'!U22</f>
        <v>123.5806</v>
      </c>
    </row>
    <row r="229" spans="2:10" x14ac:dyDescent="0.25">
      <c r="B229" s="80" t="s">
        <v>303</v>
      </c>
      <c r="C229" s="81" t="s">
        <v>1438</v>
      </c>
      <c r="D229" s="83"/>
      <c r="E229" s="83" t="s">
        <v>414</v>
      </c>
      <c r="F229" s="84">
        <f>'Mieszkalne-ankiety'!D23</f>
        <v>65</v>
      </c>
      <c r="G229" s="98">
        <f>'Mieszkalne-ankiety'!R23</f>
        <v>11.741952664000001</v>
      </c>
      <c r="H229" s="115">
        <f>'Mieszkalne-ankiety'!S23</f>
        <v>3.2879399999999996E-2</v>
      </c>
      <c r="I229" s="89">
        <f>'Mieszkalne-ankiety'!T23</f>
        <v>5.5208600000000004E-2</v>
      </c>
      <c r="J229" s="95">
        <f>'Mieszkalne-ankiety'!U23</f>
        <v>140.92060000000001</v>
      </c>
    </row>
    <row r="230" spans="2:10" x14ac:dyDescent="0.25">
      <c r="B230" s="80" t="s">
        <v>508</v>
      </c>
      <c r="C230" s="81" t="s">
        <v>1438</v>
      </c>
      <c r="D230" s="83"/>
      <c r="E230" s="83" t="s">
        <v>414</v>
      </c>
      <c r="F230" s="84">
        <f>'Mieszkalne-ankiety'!D24</f>
        <v>170</v>
      </c>
      <c r="G230" s="98">
        <f>'Mieszkalne-ankiety'!R24</f>
        <v>2.1039229119999998</v>
      </c>
      <c r="H230" s="115">
        <f>'Mieszkalne-ankiety'!S24</f>
        <v>2.3400000000000001E-2</v>
      </c>
      <c r="I230" s="89">
        <f>'Mieszkalne-ankiety'!T24</f>
        <v>7.5816000000000008E-2</v>
      </c>
      <c r="J230" s="95">
        <f>'Mieszkalne-ankiety'!U24</f>
        <v>105.6648</v>
      </c>
    </row>
    <row r="231" spans="2:10" x14ac:dyDescent="0.25">
      <c r="B231" s="80" t="s">
        <v>506</v>
      </c>
      <c r="C231" s="81" t="s">
        <v>1438</v>
      </c>
      <c r="D231" s="83"/>
      <c r="E231" s="83" t="s">
        <v>414</v>
      </c>
      <c r="F231" s="84">
        <f>'Mieszkalne-ankiety'!D25</f>
        <v>80</v>
      </c>
      <c r="G231" s="98">
        <f>'Mieszkalne-ankiety'!R25</f>
        <v>7.5813027760000011</v>
      </c>
      <c r="H231" s="115">
        <f>'Mieszkalne-ankiety'!S25</f>
        <v>2.2377750000000002E-2</v>
      </c>
      <c r="I231" s="89">
        <f>'Mieszkalne-ankiety'!T25</f>
        <v>4.0428499999999999E-2</v>
      </c>
      <c r="J231" s="95">
        <f>'Mieszkalne-ankiety'!U25</f>
        <v>93.982900000000015</v>
      </c>
    </row>
    <row r="232" spans="2:10" x14ac:dyDescent="0.25">
      <c r="B232" s="80" t="s">
        <v>163</v>
      </c>
      <c r="C232" s="81" t="s">
        <v>1438</v>
      </c>
      <c r="D232" s="83"/>
      <c r="E232" s="83" t="s">
        <v>414</v>
      </c>
      <c r="F232" s="84">
        <f>'Mieszkalne-ankiety'!D26</f>
        <v>75</v>
      </c>
      <c r="G232" s="98">
        <f>'Mieszkalne-ankiety'!R26</f>
        <v>4.655126976</v>
      </c>
      <c r="H232" s="115">
        <f>'Mieszkalne-ankiety'!S26</f>
        <v>1.4401650000000002E-2</v>
      </c>
      <c r="I232" s="89">
        <f>'Mieszkalne-ankiety'!T26</f>
        <v>2.7416099999999999E-2</v>
      </c>
      <c r="J232" s="95">
        <f>'Mieszkalne-ankiety'!U26</f>
        <v>61.992899999999999</v>
      </c>
    </row>
    <row r="233" spans="2:10" x14ac:dyDescent="0.25">
      <c r="B233" s="80" t="s">
        <v>582</v>
      </c>
      <c r="C233" s="81" t="s">
        <v>1438</v>
      </c>
      <c r="D233" s="83"/>
      <c r="E233" s="83" t="s">
        <v>414</v>
      </c>
      <c r="F233" s="84">
        <f>'Mieszkalne-ankiety'!D27</f>
        <v>150</v>
      </c>
      <c r="G233" s="98">
        <f>'Mieszkalne-ankiety'!R27</f>
        <v>2.4066036400000002</v>
      </c>
      <c r="H233" s="115">
        <f>'Mieszkalne-ankiety'!S27</f>
        <v>2.3400000000000001E-2</v>
      </c>
      <c r="I233" s="89">
        <f>'Mieszkalne-ankiety'!T27</f>
        <v>7.5816000000000008E-2</v>
      </c>
      <c r="J233" s="95">
        <f>'Mieszkalne-ankiety'!U27</f>
        <v>107.691</v>
      </c>
    </row>
    <row r="234" spans="2:10" x14ac:dyDescent="0.25">
      <c r="B234" s="80" t="s">
        <v>210</v>
      </c>
      <c r="C234" s="81" t="s">
        <v>1438</v>
      </c>
      <c r="D234" s="83"/>
      <c r="E234" s="83" t="s">
        <v>414</v>
      </c>
      <c r="F234" s="84">
        <f>'Mieszkalne-ankiety'!D28</f>
        <v>55</v>
      </c>
      <c r="G234" s="98">
        <f>'Mieszkalne-ankiety'!R28</f>
        <v>4.4262251560000001</v>
      </c>
      <c r="H234" s="115">
        <f>'Mieszkalne-ankiety'!S28</f>
        <v>1.2451650000000002E-2</v>
      </c>
      <c r="I234" s="89">
        <f>'Mieszkalne-ankiety'!T28</f>
        <v>2.1098099999999998E-2</v>
      </c>
      <c r="J234" s="95">
        <f>'Mieszkalne-ankiety'!U28</f>
        <v>51.467399999999998</v>
      </c>
    </row>
    <row r="235" spans="2:10" x14ac:dyDescent="0.25">
      <c r="B235" s="80" t="s">
        <v>509</v>
      </c>
      <c r="C235" s="81" t="s">
        <v>1438</v>
      </c>
      <c r="D235" s="83"/>
      <c r="E235" s="83" t="s">
        <v>414</v>
      </c>
      <c r="F235" s="84">
        <f>'Mieszkalne-ankiety'!D29</f>
        <v>35</v>
      </c>
      <c r="G235" s="98">
        <f>'Mieszkalne-ankiety'!R29</f>
        <v>0.57582109199999998</v>
      </c>
      <c r="H235" s="115">
        <f>'Mieszkalne-ankiety'!S29</f>
        <v>1.95E-2</v>
      </c>
      <c r="I235" s="89">
        <f>'Mieszkalne-ankiety'!T29</f>
        <v>6.318E-2</v>
      </c>
      <c r="J235" s="95">
        <f>'Mieszkalne-ankiety'!U29</f>
        <v>81.579300000000003</v>
      </c>
    </row>
    <row r="236" spans="2:10" x14ac:dyDescent="0.25">
      <c r="B236" s="80" t="s">
        <v>621</v>
      </c>
      <c r="C236" s="81" t="s">
        <v>1438</v>
      </c>
      <c r="D236" s="83"/>
      <c r="E236" s="83" t="s">
        <v>414</v>
      </c>
      <c r="F236" s="84">
        <f>'Mieszkalne-ankiety'!D30</f>
        <v>74</v>
      </c>
      <c r="G236" s="98">
        <f>'Mieszkalne-ankiety'!R30</f>
        <v>9.1528363920000011</v>
      </c>
      <c r="H236" s="115">
        <f>'Mieszkalne-ankiety'!S30</f>
        <v>2.4503850000000001E-2</v>
      </c>
      <c r="I236" s="89">
        <f>'Mieszkalne-ankiety'!T30</f>
        <v>3.4486900000000001E-2</v>
      </c>
      <c r="J236" s="95">
        <f>'Mieszkalne-ankiety'!U30</f>
        <v>94.514300000000006</v>
      </c>
    </row>
    <row r="237" spans="2:10" x14ac:dyDescent="0.25">
      <c r="B237" s="80" t="s">
        <v>211</v>
      </c>
      <c r="C237" s="81" t="s">
        <v>1438</v>
      </c>
      <c r="D237" s="83"/>
      <c r="E237" s="83" t="s">
        <v>414</v>
      </c>
      <c r="F237" s="84">
        <f>'Mieszkalne-ankiety'!D31</f>
        <v>80</v>
      </c>
      <c r="G237" s="98">
        <f>'Mieszkalne-ankiety'!R31</f>
        <v>5.8524956040000005</v>
      </c>
      <c r="H237" s="115">
        <f>'Mieszkalne-ankiety'!S31</f>
        <v>2.1802200000000001E-2</v>
      </c>
      <c r="I237" s="89">
        <f>'Mieszkalne-ankiety'!T31</f>
        <v>4.4978799999999999E-2</v>
      </c>
      <c r="J237" s="95">
        <f>'Mieszkalne-ankiety'!U31</f>
        <v>91.144100000000009</v>
      </c>
    </row>
    <row r="238" spans="2:10" x14ac:dyDescent="0.25">
      <c r="B238" s="80" t="s">
        <v>213</v>
      </c>
      <c r="C238" s="81" t="s">
        <v>1438</v>
      </c>
      <c r="D238" s="83"/>
      <c r="E238" s="83" t="s">
        <v>414</v>
      </c>
      <c r="F238" s="84">
        <f>'Mieszkalne-ankiety'!D32</f>
        <v>100</v>
      </c>
      <c r="G238" s="98">
        <f>'Mieszkalne-ankiety'!R32</f>
        <v>8.8377521320000003</v>
      </c>
      <c r="H238" s="115">
        <f>'Mieszkalne-ankiety'!S32</f>
        <v>2.78283E-2</v>
      </c>
      <c r="I238" s="89">
        <f>'Mieszkalne-ankiety'!T32</f>
        <v>5.1673199999999996E-2</v>
      </c>
      <c r="J238" s="95">
        <f>'Mieszkalne-ankiety'!U32</f>
        <v>116.2803</v>
      </c>
    </row>
    <row r="239" spans="2:10" x14ac:dyDescent="0.25">
      <c r="B239" s="80" t="s">
        <v>716</v>
      </c>
      <c r="C239" s="81" t="s">
        <v>1438</v>
      </c>
      <c r="D239" s="83"/>
      <c r="E239" s="83" t="s">
        <v>414</v>
      </c>
      <c r="F239" s="84">
        <f>'Mieszkalne-ankiety'!D33</f>
        <v>120</v>
      </c>
      <c r="G239" s="98">
        <f>'Mieszkalne-ankiety'!R33</f>
        <v>6.649797424</v>
      </c>
      <c r="H239" s="115">
        <f>'Mieszkalne-ankiety'!S33</f>
        <v>2.2777199999999997E-2</v>
      </c>
      <c r="I239" s="89">
        <f>'Mieszkalne-ankiety'!T33</f>
        <v>4.8137800000000001E-2</v>
      </c>
      <c r="J239" s="95">
        <f>'Mieszkalne-ankiety'!U33</f>
        <v>100.28960000000001</v>
      </c>
    </row>
    <row r="240" spans="2:10" x14ac:dyDescent="0.25">
      <c r="B240" s="80" t="s">
        <v>609</v>
      </c>
      <c r="C240" s="80" t="s">
        <v>1443</v>
      </c>
      <c r="D240" s="82" t="s">
        <v>453</v>
      </c>
      <c r="E240" s="82" t="s">
        <v>414</v>
      </c>
      <c r="F240" s="26">
        <v>168.7</v>
      </c>
      <c r="G240" s="98">
        <f>F240*('Mieszkalne-ankiety'!$R$138/'Mieszkalne-ankiety'!$D$138)</f>
        <v>11.515764383016958</v>
      </c>
      <c r="H240" s="115">
        <f>F240*('Mieszkalne-ankiety'!$S$138/'Mieszkalne-ankiety'!$D$138)</f>
        <v>3.6492427030476185E-2</v>
      </c>
      <c r="I240" s="89">
        <f>F240*('Mieszkalne-ankiety'!$T$138/'Mieszkalne-ankiety'!$D$138)</f>
        <v>7.4590770398984138E-2</v>
      </c>
      <c r="J240" s="95">
        <f>F240*('Mieszkalne-ankiety'!$U$138/'Mieszkalne-ankiety'!$D$138)</f>
        <v>161.71089398185933</v>
      </c>
    </row>
    <row r="241" spans="2:10" x14ac:dyDescent="0.25">
      <c r="B241" s="80" t="s">
        <v>717</v>
      </c>
      <c r="C241" s="80" t="s">
        <v>1443</v>
      </c>
      <c r="D241" s="82" t="s">
        <v>561</v>
      </c>
      <c r="E241" s="82" t="s">
        <v>414</v>
      </c>
      <c r="F241" s="26">
        <v>59.09</v>
      </c>
      <c r="G241" s="98">
        <f>F241*('Mieszkalne-ankiety'!$R$138/'Mieszkalne-ankiety'!$D$138)</f>
        <v>4.0335893147153064</v>
      </c>
      <c r="H241" s="115">
        <f>F241*('Mieszkalne-ankiety'!$S$138/'Mieszkalne-ankiety'!$D$138)</f>
        <v>1.2782083658748299E-2</v>
      </c>
      <c r="I241" s="89">
        <f>F241*('Mieszkalne-ankiety'!$T$138/'Mieszkalne-ankiety'!$D$138)</f>
        <v>2.6126666407089348E-2</v>
      </c>
      <c r="J241" s="95">
        <f>F241*('Mieszkalne-ankiety'!$U$138/'Mieszkalne-ankiety'!$D$138)</f>
        <v>56.641948579656606</v>
      </c>
    </row>
    <row r="242" spans="2:10" x14ac:dyDescent="0.25">
      <c r="B242" s="80" t="s">
        <v>718</v>
      </c>
      <c r="C242" s="80" t="s">
        <v>1443</v>
      </c>
      <c r="D242" s="82" t="s">
        <v>631</v>
      </c>
      <c r="E242" s="82" t="s">
        <v>414</v>
      </c>
      <c r="F242" s="26">
        <v>136.54</v>
      </c>
      <c r="G242" s="98">
        <f>F242*('Mieszkalne-ankiety'!$R$138/'Mieszkalne-ankiety'!$D$138)</f>
        <v>9.3204651384536774</v>
      </c>
      <c r="H242" s="115">
        <f>F242*('Mieszkalne-ankiety'!$S$138/'Mieszkalne-ankiety'!$D$138)</f>
        <v>2.9535720134802716E-2</v>
      </c>
      <c r="I242" s="89">
        <f>F242*('Mieszkalne-ankiety'!$T$138/'Mieszkalne-ankiety'!$D$138)</f>
        <v>6.037121393169706E-2</v>
      </c>
      <c r="J242" s="95">
        <f>F242*('Mieszkalne-ankiety'!$U$138/'Mieszkalne-ankiety'!$D$138)</f>
        <v>130.88325704969219</v>
      </c>
    </row>
    <row r="243" spans="2:10" x14ac:dyDescent="0.25">
      <c r="B243" s="80" t="s">
        <v>719</v>
      </c>
      <c r="C243" s="80" t="s">
        <v>1443</v>
      </c>
      <c r="D243" s="82" t="s">
        <v>1590</v>
      </c>
      <c r="E243" s="82" t="s">
        <v>414</v>
      </c>
      <c r="F243" s="26">
        <v>95.77</v>
      </c>
      <c r="G243" s="98">
        <f>F243*('Mieszkalne-ankiety'!$R$138/'Mieszkalne-ankiety'!$D$138)</f>
        <v>6.5374318610642215</v>
      </c>
      <c r="H243" s="115">
        <f>F243*('Mieszkalne-ankiety'!$S$138/'Mieszkalne-ankiety'!$D$138)</f>
        <v>2.0716536672843535E-2</v>
      </c>
      <c r="I243" s="89">
        <f>F243*('Mieszkalne-ankiety'!$T$138/'Mieszkalne-ankiety'!$D$138)</f>
        <v>4.2344742626619504E-2</v>
      </c>
      <c r="J243" s="95">
        <f>F243*('Mieszkalne-ankiety'!$U$138/'Mieszkalne-ankiety'!$D$138)</f>
        <v>91.802325528409426</v>
      </c>
    </row>
    <row r="244" spans="2:10" x14ac:dyDescent="0.25">
      <c r="B244" s="80" t="s">
        <v>259</v>
      </c>
      <c r="C244" s="80" t="s">
        <v>1443</v>
      </c>
      <c r="D244" s="82" t="s">
        <v>1591</v>
      </c>
      <c r="E244" s="82" t="s">
        <v>414</v>
      </c>
      <c r="F244" s="26">
        <v>145.79</v>
      </c>
      <c r="G244" s="98">
        <f>F244*('Mieszkalne-ankiety'!$R$138/'Mieszkalne-ankiety'!$D$138)</f>
        <v>9.9518867184353432</v>
      </c>
      <c r="H244" s="115">
        <f>F244*('Mieszkalne-ankiety'!$S$138/'Mieszkalne-ankiety'!$D$138)</f>
        <v>3.1536638629360542E-2</v>
      </c>
      <c r="I244" s="89">
        <f>F244*('Mieszkalne-ankiety'!$T$138/'Mieszkalne-ankiety'!$D$138)</f>
        <v>6.4461105017592751E-2</v>
      </c>
      <c r="J244" s="95">
        <f>F244*('Mieszkalne-ankiety'!$U$138/'Mieszkalne-ankiety'!$D$138)</f>
        <v>139.75003695089077</v>
      </c>
    </row>
    <row r="245" spans="2:10" x14ac:dyDescent="0.25">
      <c r="B245" s="80" t="s">
        <v>720</v>
      </c>
      <c r="C245" s="80" t="s">
        <v>1443</v>
      </c>
      <c r="D245" s="82" t="s">
        <v>451</v>
      </c>
      <c r="E245" s="82" t="s">
        <v>414</v>
      </c>
      <c r="F245" s="26">
        <v>110.12</v>
      </c>
      <c r="G245" s="98">
        <f>F245*('Mieszkalne-ankiety'!$R$138/'Mieszkalne-ankiety'!$D$138)</f>
        <v>7.5169885824411828</v>
      </c>
      <c r="H245" s="115">
        <f>F245*('Mieszkalne-ankiety'!$S$138/'Mieszkalne-ankiety'!$D$138)</f>
        <v>2.3820664283319727E-2</v>
      </c>
      <c r="I245" s="89">
        <f>F245*('Mieszkalne-ankiety'!$T$138/'Mieszkalne-ankiety'!$D$138)</f>
        <v>4.8689600689603638E-2</v>
      </c>
      <c r="J245" s="95">
        <f>F245*('Mieszkalne-ankiety'!$U$138/'Mieszkalne-ankiety'!$D$138)</f>
        <v>105.55781651026884</v>
      </c>
    </row>
    <row r="246" spans="2:10" x14ac:dyDescent="0.25">
      <c r="B246" s="80" t="s">
        <v>179</v>
      </c>
      <c r="C246" s="80" t="s">
        <v>1443</v>
      </c>
      <c r="D246" s="82" t="s">
        <v>517</v>
      </c>
      <c r="E246" s="82" t="s">
        <v>414</v>
      </c>
      <c r="F246" s="26">
        <v>95.21</v>
      </c>
      <c r="G246" s="98">
        <f>F246*('Mieszkalne-ankiety'!$R$138/'Mieszkalne-ankiety'!$D$138)</f>
        <v>6.4992052573031689</v>
      </c>
      <c r="H246" s="115">
        <f>F246*('Mieszkalne-ankiety'!$S$138/'Mieszkalne-ankiety'!$D$138)</f>
        <v>2.0595399985605438E-2</v>
      </c>
      <c r="I246" s="89">
        <f>F246*('Mieszkalne-ankiety'!$T$138/'Mieszkalne-ankiety'!$D$138)</f>
        <v>4.2097138409527439E-2</v>
      </c>
      <c r="J246" s="95">
        <f>F246*('Mieszkalne-ankiety'!$U$138/'Mieszkalne-ankiety'!$D$138)</f>
        <v>91.265525880336853</v>
      </c>
    </row>
    <row r="247" spans="2:10" x14ac:dyDescent="0.25">
      <c r="B247" s="80" t="s">
        <v>618</v>
      </c>
      <c r="C247" s="80" t="s">
        <v>1443</v>
      </c>
      <c r="D247" s="82" t="s">
        <v>555</v>
      </c>
      <c r="E247" s="82" t="s">
        <v>414</v>
      </c>
      <c r="F247" s="26">
        <v>140.07</v>
      </c>
      <c r="G247" s="98">
        <f>F247*('Mieszkalne-ankiety'!$R$138/'Mieszkalne-ankiety'!$D$138)</f>
        <v>9.5614292657331674</v>
      </c>
      <c r="H247" s="115">
        <f>F247*('Mieszkalne-ankiety'!$S$138/'Mieszkalne-ankiety'!$D$138)</f>
        <v>3.0299313895428566E-2</v>
      </c>
      <c r="I247" s="89">
        <f>F247*('Mieszkalne-ankiety'!$T$138/'Mieszkalne-ankiety'!$D$138)</f>
        <v>6.1932004800152388E-2</v>
      </c>
      <c r="J247" s="95">
        <f>F247*('Mieszkalne-ankiety'!$U$138/'Mieszkalne-ankiety'!$D$138)</f>
        <v>134.2670119741496</v>
      </c>
    </row>
    <row r="248" spans="2:10" x14ac:dyDescent="0.25">
      <c r="B248" s="80" t="s">
        <v>721</v>
      </c>
      <c r="C248" s="80" t="s">
        <v>1443</v>
      </c>
      <c r="D248" s="82" t="s">
        <v>449</v>
      </c>
      <c r="E248" s="82" t="s">
        <v>414</v>
      </c>
      <c r="F248" s="26">
        <v>139.19</v>
      </c>
      <c r="G248" s="98">
        <f>F248*('Mieszkalne-ankiety'!$R$138/'Mieszkalne-ankiety'!$D$138)</f>
        <v>9.5013588883943711</v>
      </c>
      <c r="H248" s="115">
        <f>F248*('Mieszkalne-ankiety'!$S$138/'Mieszkalne-ankiety'!$D$138)</f>
        <v>3.0108956244054418E-2</v>
      </c>
      <c r="I248" s="89">
        <f>F248*('Mieszkalne-ankiety'!$T$138/'Mieszkalne-ankiety'!$D$138)</f>
        <v>6.1542912459007719E-2</v>
      </c>
      <c r="J248" s="95">
        <f>F248*('Mieszkalne-ankiety'!$U$138/'Mieszkalne-ankiety'!$D$138)</f>
        <v>133.42346967003559</v>
      </c>
    </row>
    <row r="249" spans="2:10" x14ac:dyDescent="0.25">
      <c r="B249" s="80" t="s">
        <v>722</v>
      </c>
      <c r="C249" s="80" t="s">
        <v>1443</v>
      </c>
      <c r="D249" s="82" t="s">
        <v>155</v>
      </c>
      <c r="E249" s="82" t="s">
        <v>414</v>
      </c>
      <c r="F249" s="26">
        <v>106.61</v>
      </c>
      <c r="G249" s="98">
        <f>F249*('Mieszkalne-ankiety'!$R$138/'Mieszkalne-ankiety'!$D$138)</f>
        <v>7.2773896910103026</v>
      </c>
      <c r="H249" s="115">
        <f>F249*('Mieszkalne-ankiety'!$S$138/'Mieszkalne-ankiety'!$D$138)</f>
        <v>2.3061396832952379E-2</v>
      </c>
      <c r="I249" s="89">
        <f>F249*('Mieszkalne-ankiety'!$T$138/'Mieszkalne-ankiety'!$D$138)</f>
        <v>4.7137652828901595E-2</v>
      </c>
      <c r="J249" s="95">
        <f>F249*('Mieszkalne-ankiety'!$U$138/'Mieszkalne-ankiety'!$D$138)</f>
        <v>102.19323300181402</v>
      </c>
    </row>
    <row r="250" spans="2:10" x14ac:dyDescent="0.25">
      <c r="B250" s="80" t="s">
        <v>723</v>
      </c>
      <c r="C250" s="80" t="s">
        <v>1443</v>
      </c>
      <c r="D250" s="82" t="s">
        <v>778</v>
      </c>
      <c r="E250" s="82" t="s">
        <v>414</v>
      </c>
      <c r="F250" s="26">
        <v>158.37</v>
      </c>
      <c r="G250" s="98">
        <f>F250*('Mieszkalne-ankiety'!$R$138/'Mieszkalne-ankiety'!$D$138)</f>
        <v>10.810620067210408</v>
      </c>
      <c r="H250" s="115">
        <f>F250*('Mieszkalne-ankiety'!$S$138/'Mieszkalne-ankiety'!$D$138)</f>
        <v>3.4257887781959179E-2</v>
      </c>
      <c r="I250" s="89">
        <f>F250*('Mieszkalne-ankiety'!$T$138/'Mieszkalne-ankiety'!$D$138)</f>
        <v>7.0023356894410901E-2</v>
      </c>
      <c r="J250" s="95">
        <f>F250*('Mieszkalne-ankiety'!$U$138/'Mieszkalne-ankiety'!$D$138)</f>
        <v>151.80885761652084</v>
      </c>
    </row>
    <row r="251" spans="2:10" x14ac:dyDescent="0.25">
      <c r="B251" s="80" t="s">
        <v>724</v>
      </c>
      <c r="C251" s="80" t="s">
        <v>1443</v>
      </c>
      <c r="D251" s="82" t="s">
        <v>515</v>
      </c>
      <c r="E251" s="82" t="s">
        <v>414</v>
      </c>
      <c r="F251" s="26">
        <v>100.34</v>
      </c>
      <c r="G251" s="98">
        <f>F251*('Mieszkalne-ankiety'!$R$138/'Mieszkalne-ankiety'!$D$138)</f>
        <v>6.8493882524713792</v>
      </c>
      <c r="H251" s="115">
        <f>F251*('Mieszkalne-ankiety'!$S$138/'Mieszkalne-ankiety'!$D$138)</f>
        <v>2.1705098566911562E-2</v>
      </c>
      <c r="I251" s="89">
        <f>F251*('Mieszkalne-ankiety'!$T$138/'Mieszkalne-ankiety'!$D$138)</f>
        <v>4.4365369898245813E-2</v>
      </c>
      <c r="J251" s="95">
        <f>F251*('Mieszkalne-ankiety'!$U$138/'Mieszkalne-ankiety'!$D$138)</f>
        <v>96.182994085001582</v>
      </c>
    </row>
    <row r="252" spans="2:10" x14ac:dyDescent="0.25">
      <c r="B252" s="80" t="s">
        <v>616</v>
      </c>
      <c r="C252" s="80" t="s">
        <v>1443</v>
      </c>
      <c r="D252" s="82" t="s">
        <v>1592</v>
      </c>
      <c r="E252" s="82" t="s">
        <v>414</v>
      </c>
      <c r="F252" s="26">
        <v>162.16999999999999</v>
      </c>
      <c r="G252" s="98">
        <f>F252*('Mieszkalne-ankiety'!$R$138/'Mieszkalne-ankiety'!$D$138)</f>
        <v>11.070014878446118</v>
      </c>
      <c r="H252" s="115">
        <f>F252*('Mieszkalne-ankiety'!$S$138/'Mieszkalne-ankiety'!$D$138)</f>
        <v>3.5079886731074823E-2</v>
      </c>
      <c r="I252" s="89">
        <f>F252*('Mieszkalne-ankiety'!$T$138/'Mieszkalne-ankiety'!$D$138)</f>
        <v>7.1703528367535602E-2</v>
      </c>
      <c r="J252" s="95">
        <f>F252*('Mieszkalne-ankiety'!$U$138/'Mieszkalne-ankiety'!$D$138)</f>
        <v>155.4514266570132</v>
      </c>
    </row>
    <row r="253" spans="2:10" x14ac:dyDescent="0.25">
      <c r="B253" s="80" t="s">
        <v>282</v>
      </c>
      <c r="C253" s="80" t="s">
        <v>1443</v>
      </c>
      <c r="D253" s="82" t="s">
        <v>1593</v>
      </c>
      <c r="E253" s="82" t="s">
        <v>414</v>
      </c>
      <c r="F253" s="26">
        <v>180.43</v>
      </c>
      <c r="G253" s="98">
        <f>F253*('Mieszkalne-ankiety'!$R$138/'Mieszkalne-ankiety'!$D$138)</f>
        <v>12.316475208226141</v>
      </c>
      <c r="H253" s="115">
        <f>F253*('Mieszkalne-ankiety'!$S$138/'Mieszkalne-ankiety'!$D$138)</f>
        <v>3.9029807997088432E-2</v>
      </c>
      <c r="I253" s="89">
        <f>F253*('Mieszkalne-ankiety'!$T$138/'Mieszkalne-ankiety'!$D$138)</f>
        <v>7.9777194446287544E-2</v>
      </c>
      <c r="J253" s="95">
        <f>F253*('Mieszkalne-ankiety'!$U$138/'Mieszkalne-ankiety'!$D$138)</f>
        <v>172.95492946737929</v>
      </c>
    </row>
    <row r="254" spans="2:10" x14ac:dyDescent="0.25">
      <c r="B254" s="80" t="s">
        <v>281</v>
      </c>
      <c r="C254" s="80" t="s">
        <v>1443</v>
      </c>
      <c r="D254" s="82" t="s">
        <v>158</v>
      </c>
      <c r="E254" s="82" t="s">
        <v>414</v>
      </c>
      <c r="F254" s="26">
        <v>105.47</v>
      </c>
      <c r="G254" s="98">
        <f>F254*('Mieszkalne-ankiety'!$R$138/'Mieszkalne-ankiety'!$D$138)</f>
        <v>7.1995712476395886</v>
      </c>
      <c r="H254" s="115">
        <f>F254*('Mieszkalne-ankiety'!$S$138/'Mieszkalne-ankiety'!$D$138)</f>
        <v>2.2814797148217686E-2</v>
      </c>
      <c r="I254" s="89">
        <f>F254*('Mieszkalne-ankiety'!$T$138/'Mieszkalne-ankiety'!$D$138)</f>
        <v>4.663360138696418E-2</v>
      </c>
      <c r="J254" s="95">
        <f>F254*('Mieszkalne-ankiety'!$U$138/'Mieszkalne-ankiety'!$D$138)</f>
        <v>101.10046228966631</v>
      </c>
    </row>
    <row r="255" spans="2:10" x14ac:dyDescent="0.25">
      <c r="B255" s="80" t="s">
        <v>280</v>
      </c>
      <c r="C255" s="80" t="s">
        <v>1443</v>
      </c>
      <c r="D255" s="82" t="s">
        <v>448</v>
      </c>
      <c r="E255" s="82" t="s">
        <v>414</v>
      </c>
      <c r="F255" s="26">
        <v>126.68</v>
      </c>
      <c r="G255" s="98">
        <f>F255*('Mieszkalne-ankiety'!$R$138/'Mieszkalne-ankiety'!$D$138)</f>
        <v>8.6474038650894389</v>
      </c>
      <c r="H255" s="115">
        <f>F255*('Mieszkalne-ankiety'!$S$138/'Mieszkalne-ankiety'!$D$138)</f>
        <v>2.7402849177360543E-2</v>
      </c>
      <c r="I255" s="89">
        <f>F255*('Mieszkalne-ankiety'!$T$138/'Mieszkalne-ankiety'!$D$138)</f>
        <v>5.6011611109326086E-2</v>
      </c>
      <c r="J255" s="95">
        <f>F255*('Mieszkalne-ankiety'!$U$138/'Mieszkalne-ankiety'!$D$138)</f>
        <v>121.43174896041461</v>
      </c>
    </row>
    <row r="256" spans="2:10" x14ac:dyDescent="0.25">
      <c r="B256" s="80" t="s">
        <v>511</v>
      </c>
      <c r="C256" s="80" t="s">
        <v>1443</v>
      </c>
      <c r="D256" s="82" t="s">
        <v>559</v>
      </c>
      <c r="E256" s="82" t="s">
        <v>414</v>
      </c>
      <c r="F256" s="26">
        <v>98.86</v>
      </c>
      <c r="G256" s="98">
        <f>F256*('Mieszkalne-ankiety'!$R$138/'Mieszkalne-ankiety'!$D$138)</f>
        <v>6.7483607996743125</v>
      </c>
      <c r="H256" s="115">
        <f>F256*('Mieszkalne-ankiety'!$S$138/'Mieszkalne-ankiety'!$D$138)</f>
        <v>2.138495160778231E-2</v>
      </c>
      <c r="I256" s="89">
        <f>F256*('Mieszkalne-ankiety'!$T$138/'Mieszkalne-ankiety'!$D$138)</f>
        <v>4.3710987324502501E-2</v>
      </c>
      <c r="J256" s="95">
        <f>F256*('Mieszkalne-ankiety'!$U$138/'Mieszkalne-ankiety'!$D$138)</f>
        <v>94.764309300809813</v>
      </c>
    </row>
    <row r="257" spans="2:10" x14ac:dyDescent="0.25">
      <c r="B257" s="80" t="s">
        <v>725</v>
      </c>
      <c r="C257" s="80" t="s">
        <v>1443</v>
      </c>
      <c r="D257" s="82" t="s">
        <v>1594</v>
      </c>
      <c r="E257" s="82" t="s">
        <v>414</v>
      </c>
      <c r="F257" s="26">
        <v>32.08</v>
      </c>
      <c r="G257" s="98">
        <f>F257*('Mieszkalne-ankiety'!$R$138/'Mieszkalne-ankiety'!$D$138)</f>
        <v>2.189838301168844</v>
      </c>
      <c r="H257" s="115">
        <f>F257*('Mieszkalne-ankiety'!$S$138/'Mieszkalne-ankiety'!$D$138)</f>
        <v>6.939401654639455E-3</v>
      </c>
      <c r="I257" s="89">
        <f>F257*('Mieszkalne-ankiety'!$T$138/'Mieszkalne-ankiety'!$D$138)</f>
        <v>1.4184184436273924E-2</v>
      </c>
      <c r="J257" s="95">
        <f>F257*('Mieszkalne-ankiety'!$U$138/'Mieszkalne-ankiety'!$D$138)</f>
        <v>30.750951268156776</v>
      </c>
    </row>
    <row r="258" spans="2:10" x14ac:dyDescent="0.25">
      <c r="B258" s="80" t="s">
        <v>489</v>
      </c>
      <c r="C258" s="80" t="s">
        <v>1443</v>
      </c>
      <c r="D258" s="82" t="s">
        <v>1595</v>
      </c>
      <c r="E258" s="82" t="s">
        <v>414</v>
      </c>
      <c r="F258" s="26">
        <v>111.48</v>
      </c>
      <c r="G258" s="98">
        <f>F258*('Mieszkalne-ankiety'!$R$138/'Mieszkalne-ankiety'!$D$138)</f>
        <v>7.6098246201465951</v>
      </c>
      <c r="H258" s="115">
        <f>F258*('Mieszkalne-ankiety'!$S$138/'Mieszkalne-ankiety'!$D$138)</f>
        <v>2.4114853380897958E-2</v>
      </c>
      <c r="I258" s="89">
        <f>F258*('Mieszkalne-ankiety'!$T$138/'Mieszkalne-ankiety'!$D$138)</f>
        <v>4.9290925216827222E-2</v>
      </c>
      <c r="J258" s="95">
        <f>F258*('Mieszkalne-ankiety'!$U$138/'Mieszkalne-ankiety'!$D$138)</f>
        <v>106.86147279844506</v>
      </c>
    </row>
    <row r="259" spans="2:10" x14ac:dyDescent="0.25">
      <c r="B259" s="80" t="s">
        <v>279</v>
      </c>
      <c r="C259" s="80" t="s">
        <v>1443</v>
      </c>
      <c r="D259" s="82" t="s">
        <v>1596</v>
      </c>
      <c r="E259" s="82" t="s">
        <v>414</v>
      </c>
      <c r="F259" s="26">
        <v>163.32</v>
      </c>
      <c r="G259" s="98">
        <f>F259*('Mieszkalne-ankiety'!$R$138/'Mieszkalne-ankiety'!$D$138)</f>
        <v>11.148515939741136</v>
      </c>
      <c r="H259" s="115">
        <f>F259*('Mieszkalne-ankiety'!$S$138/'Mieszkalne-ankiety'!$D$138)</f>
        <v>3.5328649570938772E-2</v>
      </c>
      <c r="I259" s="89">
        <f>F259*('Mieszkalne-ankiety'!$T$138/'Mieszkalne-ankiety'!$D$138)</f>
        <v>7.2212001313349664E-2</v>
      </c>
      <c r="J259" s="95">
        <f>F259*('Mieszkalne-ankiety'!$U$138/'Mieszkalne-ankiety'!$D$138)</f>
        <v>156.55378307716222</v>
      </c>
    </row>
    <row r="260" spans="2:10" x14ac:dyDescent="0.25">
      <c r="B260" s="80" t="s">
        <v>278</v>
      </c>
      <c r="C260" s="80" t="s">
        <v>1443</v>
      </c>
      <c r="D260" s="82" t="s">
        <v>496</v>
      </c>
      <c r="E260" s="82" t="s">
        <v>414</v>
      </c>
      <c r="F260" s="26">
        <v>107.94</v>
      </c>
      <c r="G260" s="98">
        <f>F260*('Mieszkalne-ankiety'!$R$138/'Mieszkalne-ankiety'!$D$138)</f>
        <v>7.3681778749428011</v>
      </c>
      <c r="H260" s="115">
        <f>F260*('Mieszkalne-ankiety'!$S$138/'Mieszkalne-ankiety'!$D$138)</f>
        <v>2.3349096465142855E-2</v>
      </c>
      <c r="I260" s="89">
        <f>F260*('Mieszkalne-ankiety'!$T$138/'Mieszkalne-ankiety'!$D$138)</f>
        <v>4.7725712844495241E-2</v>
      </c>
      <c r="J260" s="95">
        <f>F260*('Mieszkalne-ankiety'!$U$138/'Mieszkalne-ankiety'!$D$138)</f>
        <v>103.46813216598636</v>
      </c>
    </row>
    <row r="261" spans="2:10" x14ac:dyDescent="0.25">
      <c r="B261" s="80" t="s">
        <v>552</v>
      </c>
      <c r="C261" s="80" t="s">
        <v>1443</v>
      </c>
      <c r="D261" s="82" t="s">
        <v>443</v>
      </c>
      <c r="E261" s="82" t="s">
        <v>414</v>
      </c>
      <c r="F261" s="26">
        <v>140.34</v>
      </c>
      <c r="G261" s="98">
        <f>F261*('Mieszkalne-ankiety'!$R$138/'Mieszkalne-ankiety'!$D$138)</f>
        <v>9.5798599496893893</v>
      </c>
      <c r="H261" s="115">
        <f>F261*('Mieszkalne-ankiety'!$S$138/'Mieszkalne-ankiety'!$D$138)</f>
        <v>3.0357719083918364E-2</v>
      </c>
      <c r="I261" s="89">
        <f>F261*('Mieszkalne-ankiety'!$T$138/'Mieszkalne-ankiety'!$D$138)</f>
        <v>6.2051385404821781E-2</v>
      </c>
      <c r="J261" s="95">
        <f>F261*('Mieszkalne-ankiety'!$U$138/'Mieszkalne-ankiety'!$D$138)</f>
        <v>134.52582609018461</v>
      </c>
    </row>
    <row r="262" spans="2:10" x14ac:dyDescent="0.25">
      <c r="B262" s="80" t="s">
        <v>726</v>
      </c>
      <c r="C262" s="80" t="s">
        <v>1443</v>
      </c>
      <c r="D262" s="82" t="s">
        <v>145</v>
      </c>
      <c r="E262" s="82" t="s">
        <v>414</v>
      </c>
      <c r="F262" s="26">
        <v>122.12</v>
      </c>
      <c r="G262" s="98">
        <f>F262*('Mieszkalne-ankiety'!$R$138/'Mieszkalne-ankiety'!$D$138)</f>
        <v>8.3361300916065861</v>
      </c>
      <c r="H262" s="115">
        <f>F262*('Mieszkalne-ankiety'!$S$138/'Mieszkalne-ankiety'!$D$138)</f>
        <v>2.6416450438421769E-2</v>
      </c>
      <c r="I262" s="89">
        <f>F262*('Mieszkalne-ankiety'!$T$138/'Mieszkalne-ankiety'!$D$138)</f>
        <v>5.399540534157643E-2</v>
      </c>
      <c r="J262" s="95">
        <f>F262*('Mieszkalne-ankiety'!$U$138/'Mieszkalne-ankiety'!$D$138)</f>
        <v>117.06066611182374</v>
      </c>
    </row>
    <row r="263" spans="2:10" x14ac:dyDescent="0.25">
      <c r="B263" s="80" t="s">
        <v>727</v>
      </c>
      <c r="C263" s="80" t="s">
        <v>1443</v>
      </c>
      <c r="D263" s="82" t="s">
        <v>510</v>
      </c>
      <c r="E263" s="82" t="s">
        <v>414</v>
      </c>
      <c r="F263" s="26">
        <v>77.739999999999995</v>
      </c>
      <c r="G263" s="98">
        <f>F263*('Mieszkalne-ankiety'!$R$138/'Mieszkalne-ankiety'!$D$138)</f>
        <v>5.3066717435432027</v>
      </c>
      <c r="H263" s="115">
        <f>F263*('Mieszkalne-ankiety'!$S$138/'Mieszkalne-ankiety'!$D$138)</f>
        <v>1.681636797480272E-2</v>
      </c>
      <c r="I263" s="89">
        <f>F263*('Mieszkalne-ankiety'!$T$138/'Mieszkalne-ankiety'!$D$138)</f>
        <v>3.437277113703039E-2</v>
      </c>
      <c r="J263" s="95">
        <f>F263*('Mieszkalne-ankiety'!$U$138/'Mieszkalne-ankiety'!$D$138)</f>
        <v>74.519294002073181</v>
      </c>
    </row>
    <row r="264" spans="2:10" x14ac:dyDescent="0.25">
      <c r="B264" s="80" t="s">
        <v>728</v>
      </c>
      <c r="C264" s="80" t="s">
        <v>1443</v>
      </c>
      <c r="D264" s="82" t="s">
        <v>1597</v>
      </c>
      <c r="E264" s="82" t="s">
        <v>414</v>
      </c>
      <c r="F264" s="26">
        <v>116.87</v>
      </c>
      <c r="G264" s="98">
        <f>F264*('Mieszkalne-ankiety'!$R$138/'Mieszkalne-ankiety'!$D$138)</f>
        <v>7.9777556813467223</v>
      </c>
      <c r="H264" s="115">
        <f>F264*('Mieszkalne-ankiety'!$S$138/'Mieszkalne-ankiety'!$D$138)</f>
        <v>2.5280793995564623E-2</v>
      </c>
      <c r="I264" s="89">
        <f>F264*('Mieszkalne-ankiety'!$T$138/'Mieszkalne-ankiety'!$D$138)</f>
        <v>5.1674115806338329E-2</v>
      </c>
      <c r="J264" s="95">
        <f>F264*('Mieszkalne-ankiety'!$U$138/'Mieszkalne-ankiety'!$D$138)</f>
        <v>112.02816941114347</v>
      </c>
    </row>
    <row r="265" spans="2:10" x14ac:dyDescent="0.25">
      <c r="B265" s="80" t="s">
        <v>610</v>
      </c>
      <c r="C265" s="80" t="s">
        <v>1443</v>
      </c>
      <c r="D265" s="82" t="s">
        <v>695</v>
      </c>
      <c r="E265" s="82" t="s">
        <v>414</v>
      </c>
      <c r="F265" s="26">
        <v>110.52</v>
      </c>
      <c r="G265" s="98">
        <f>F265*('Mieszkalne-ankiety'!$R$138/'Mieszkalne-ankiety'!$D$138)</f>
        <v>7.5442932994133622</v>
      </c>
      <c r="H265" s="115">
        <f>F265*('Mieszkalne-ankiety'!$S$138/'Mieszkalne-ankiety'!$D$138)</f>
        <v>2.3907190488489792E-2</v>
      </c>
      <c r="I265" s="89">
        <f>F265*('Mieszkalne-ankiety'!$T$138/'Mieszkalne-ankiety'!$D$138)</f>
        <v>4.886646084466939E-2</v>
      </c>
      <c r="J265" s="95">
        <f>F265*('Mieszkalne-ankiety'!$U$138/'Mieszkalne-ankiety'!$D$138)</f>
        <v>105.94124483032066</v>
      </c>
    </row>
    <row r="266" spans="2:10" x14ac:dyDescent="0.25">
      <c r="B266" s="80" t="s">
        <v>612</v>
      </c>
      <c r="C266" s="80" t="s">
        <v>1443</v>
      </c>
      <c r="D266" s="82" t="s">
        <v>507</v>
      </c>
      <c r="E266" s="82" t="s">
        <v>414</v>
      </c>
      <c r="F266" s="26">
        <v>102.8</v>
      </c>
      <c r="G266" s="98">
        <f>F266*('Mieszkalne-ankiety'!$R$138/'Mieszkalne-ankiety'!$D$138)</f>
        <v>7.0173122618502868</v>
      </c>
      <c r="H266" s="115">
        <f>F266*('Mieszkalne-ankiety'!$S$138/'Mieszkalne-ankiety'!$D$138)</f>
        <v>2.2237234728707481E-2</v>
      </c>
      <c r="I266" s="89">
        <f>F266*('Mieszkalne-ankiety'!$T$138/'Mieszkalne-ankiety'!$D$138)</f>
        <v>4.5453059851900235E-2</v>
      </c>
      <c r="J266" s="95">
        <f>F266*('Mieszkalne-ankiety'!$U$138/'Mieszkalne-ankiety'!$D$138)</f>
        <v>98.541078253320336</v>
      </c>
    </row>
    <row r="267" spans="2:10" x14ac:dyDescent="0.25">
      <c r="B267" s="80" t="s">
        <v>290</v>
      </c>
      <c r="C267" s="80" t="s">
        <v>1443</v>
      </c>
      <c r="D267" s="82" t="s">
        <v>617</v>
      </c>
      <c r="E267" s="82" t="s">
        <v>414</v>
      </c>
      <c r="F267" s="26">
        <v>102.69</v>
      </c>
      <c r="G267" s="98">
        <f>F267*('Mieszkalne-ankiety'!$R$138/'Mieszkalne-ankiety'!$D$138)</f>
        <v>7.0098034646829372</v>
      </c>
      <c r="H267" s="115">
        <f>F267*('Mieszkalne-ankiety'!$S$138/'Mieszkalne-ankiety'!$D$138)</f>
        <v>2.2213440022285712E-2</v>
      </c>
      <c r="I267" s="89">
        <f>F267*('Mieszkalne-ankiety'!$T$138/'Mieszkalne-ankiety'!$D$138)</f>
        <v>4.5404423309257147E-2</v>
      </c>
      <c r="J267" s="95">
        <f>F267*('Mieszkalne-ankiety'!$U$138/'Mieszkalne-ankiety'!$D$138)</f>
        <v>98.435635465306092</v>
      </c>
    </row>
    <row r="268" spans="2:10" x14ac:dyDescent="0.25">
      <c r="B268" s="80" t="s">
        <v>729</v>
      </c>
      <c r="C268" s="80" t="s">
        <v>1443</v>
      </c>
      <c r="D268" s="82" t="s">
        <v>694</v>
      </c>
      <c r="E268" s="82" t="s">
        <v>414</v>
      </c>
      <c r="F268" s="26">
        <v>105.3</v>
      </c>
      <c r="G268" s="98">
        <f>F268*('Mieszkalne-ankiety'!$R$138/'Mieszkalne-ankiety'!$D$138)</f>
        <v>7.1879667429264122</v>
      </c>
      <c r="H268" s="115">
        <f>F268*('Mieszkalne-ankiety'!$S$138/'Mieszkalne-ankiety'!$D$138)</f>
        <v>2.2778023511020404E-2</v>
      </c>
      <c r="I268" s="89">
        <f>F268*('Mieszkalne-ankiety'!$T$138/'Mieszkalne-ankiety'!$D$138)</f>
        <v>4.6558435821061228E-2</v>
      </c>
      <c r="J268" s="95">
        <f>F268*('Mieszkalne-ankiety'!$U$138/'Mieszkalne-ankiety'!$D$138)</f>
        <v>100.93750525364428</v>
      </c>
    </row>
    <row r="269" spans="2:10" x14ac:dyDescent="0.25">
      <c r="B269" s="80" t="s">
        <v>490</v>
      </c>
      <c r="C269" s="80" t="s">
        <v>1443</v>
      </c>
      <c r="D269" s="82" t="s">
        <v>620</v>
      </c>
      <c r="E269" s="82" t="s">
        <v>414</v>
      </c>
      <c r="F269" s="26">
        <v>121.52</v>
      </c>
      <c r="G269" s="98">
        <f>F269*('Mieszkalne-ankiety'!$R$138/'Mieszkalne-ankiety'!$D$138)</f>
        <v>8.2951730161483148</v>
      </c>
      <c r="H269" s="115">
        <f>F269*('Mieszkalne-ankiety'!$S$138/'Mieszkalne-ankiety'!$D$138)</f>
        <v>2.6286661130666664E-2</v>
      </c>
      <c r="I269" s="89">
        <f>F269*('Mieszkalne-ankiety'!$T$138/'Mieszkalne-ankiety'!$D$138)</f>
        <v>5.3730115108977787E-2</v>
      </c>
      <c r="J269" s="95">
        <f>F269*('Mieszkalne-ankiety'!$U$138/'Mieszkalne-ankiety'!$D$138)</f>
        <v>116.48552363174599</v>
      </c>
    </row>
    <row r="270" spans="2:10" x14ac:dyDescent="0.25">
      <c r="B270" s="80" t="s">
        <v>730</v>
      </c>
      <c r="C270" s="80" t="s">
        <v>1443</v>
      </c>
      <c r="D270" s="82" t="s">
        <v>619</v>
      </c>
      <c r="E270" s="82" t="s">
        <v>414</v>
      </c>
      <c r="F270" s="26">
        <v>124.22</v>
      </c>
      <c r="G270" s="98">
        <f>F270*('Mieszkalne-ankiety'!$R$138/'Mieszkalne-ankiety'!$D$138)</f>
        <v>8.4794798557105313</v>
      </c>
      <c r="H270" s="115">
        <f>F270*('Mieszkalne-ankiety'!$S$138/'Mieszkalne-ankiety'!$D$138)</f>
        <v>2.6870713015564623E-2</v>
      </c>
      <c r="I270" s="89">
        <f>F270*('Mieszkalne-ankiety'!$T$138/'Mieszkalne-ankiety'!$D$138)</f>
        <v>5.4923921155671664E-2</v>
      </c>
      <c r="J270" s="95">
        <f>F270*('Mieszkalne-ankiety'!$U$138/'Mieszkalne-ankiety'!$D$138)</f>
        <v>119.07366479209584</v>
      </c>
    </row>
    <row r="271" spans="2:10" x14ac:dyDescent="0.25">
      <c r="B271" s="80" t="s">
        <v>601</v>
      </c>
      <c r="C271" s="80" t="s">
        <v>1443</v>
      </c>
      <c r="D271" s="82" t="s">
        <v>148</v>
      </c>
      <c r="E271" s="82" t="s">
        <v>414</v>
      </c>
      <c r="F271" s="26">
        <v>98.79</v>
      </c>
      <c r="G271" s="98">
        <f>F271*('Mieszkalne-ankiety'!$R$138/'Mieszkalne-ankiety'!$D$138)</f>
        <v>6.7435824742041817</v>
      </c>
      <c r="H271" s="115">
        <f>F271*('Mieszkalne-ankiety'!$S$138/'Mieszkalne-ankiety'!$D$138)</f>
        <v>2.1369809521877552E-2</v>
      </c>
      <c r="I271" s="89">
        <f>F271*('Mieszkalne-ankiety'!$T$138/'Mieszkalne-ankiety'!$D$138)</f>
        <v>4.3680036797365998E-2</v>
      </c>
      <c r="J271" s="95">
        <f>F271*('Mieszkalne-ankiety'!$U$138/'Mieszkalne-ankiety'!$D$138)</f>
        <v>94.697209344800754</v>
      </c>
    </row>
    <row r="272" spans="2:10" x14ac:dyDescent="0.25">
      <c r="B272" s="80" t="s">
        <v>309</v>
      </c>
      <c r="C272" s="80" t="s">
        <v>1443</v>
      </c>
      <c r="D272" s="82" t="s">
        <v>1598</v>
      </c>
      <c r="E272" s="82" t="s">
        <v>414</v>
      </c>
      <c r="F272" s="26">
        <v>113.08</v>
      </c>
      <c r="G272" s="98">
        <f>F272*('Mieszkalne-ankiety'!$R$138/'Mieszkalne-ankiety'!$D$138)</f>
        <v>7.7190434880353154</v>
      </c>
      <c r="H272" s="115">
        <f>F272*('Mieszkalne-ankiety'!$S$138/'Mieszkalne-ankiety'!$D$138)</f>
        <v>2.4460958201578228E-2</v>
      </c>
      <c r="I272" s="89">
        <f>F272*('Mieszkalne-ankiety'!$T$138/'Mieszkalne-ankiety'!$D$138)</f>
        <v>4.9998365837090254E-2</v>
      </c>
      <c r="J272" s="95">
        <f>F272*('Mieszkalne-ankiety'!$U$138/'Mieszkalne-ankiety'!$D$138)</f>
        <v>108.39518607865237</v>
      </c>
    </row>
    <row r="273" spans="2:10" x14ac:dyDescent="0.25">
      <c r="B273" s="80" t="s">
        <v>731</v>
      </c>
      <c r="C273" s="80" t="s">
        <v>1443</v>
      </c>
      <c r="D273" s="82" t="s">
        <v>504</v>
      </c>
      <c r="E273" s="82" t="s">
        <v>414</v>
      </c>
      <c r="F273" s="26">
        <v>131.84</v>
      </c>
      <c r="G273" s="98">
        <f>F273*('Mieszkalne-ankiety'!$R$138/'Mieszkalne-ankiety'!$D$138)</f>
        <v>8.999634714030563</v>
      </c>
      <c r="H273" s="115">
        <f>F273*('Mieszkalne-ankiety'!$S$138/'Mieszkalne-ankiety'!$D$138)</f>
        <v>2.8519037224054421E-2</v>
      </c>
      <c r="I273" s="89">
        <f>F273*('Mieszkalne-ankiety'!$T$138/'Mieszkalne-ankiety'!$D$138)</f>
        <v>5.8293107109674384E-2</v>
      </c>
      <c r="J273" s="95">
        <f>F273*('Mieszkalne-ankiety'!$U$138/'Mieszkalne-ankiety'!$D$138)</f>
        <v>126.37797428908321</v>
      </c>
    </row>
    <row r="274" spans="2:10" x14ac:dyDescent="0.25">
      <c r="B274" s="80" t="s">
        <v>396</v>
      </c>
      <c r="C274" s="80" t="s">
        <v>1443</v>
      </c>
      <c r="D274" s="82" t="s">
        <v>501</v>
      </c>
      <c r="E274" s="82" t="s">
        <v>414</v>
      </c>
      <c r="F274" s="26">
        <v>75.37</v>
      </c>
      <c r="G274" s="98">
        <f>F274*('Mieszkalne-ankiety'!$R$138/'Mieszkalne-ankiety'!$D$138)</f>
        <v>5.1448912954830366</v>
      </c>
      <c r="H274" s="115">
        <f>F274*('Mieszkalne-ankiety'!$S$138/'Mieszkalne-ankiety'!$D$138)</f>
        <v>1.6303700209170068E-2</v>
      </c>
      <c r="I274" s="89">
        <f>F274*('Mieszkalne-ankiety'!$T$138/'Mieszkalne-ankiety'!$D$138)</f>
        <v>3.3324874718265764E-2</v>
      </c>
      <c r="J274" s="95">
        <f>F274*('Mieszkalne-ankiety'!$U$138/'Mieszkalne-ankiety'!$D$138)</f>
        <v>72.247481205766093</v>
      </c>
    </row>
    <row r="275" spans="2:10" x14ac:dyDescent="0.25">
      <c r="B275" s="80" t="s">
        <v>263</v>
      </c>
      <c r="C275" s="80" t="s">
        <v>1443</v>
      </c>
      <c r="D275" s="82" t="s">
        <v>439</v>
      </c>
      <c r="E275" s="82" t="s">
        <v>414</v>
      </c>
      <c r="F275" s="26">
        <v>120.03</v>
      </c>
      <c r="G275" s="98">
        <f>F275*('Mieszkalne-ankiety'!$R$138/'Mieszkalne-ankiety'!$D$138)</f>
        <v>8.1934629454269441</v>
      </c>
      <c r="H275" s="115">
        <f>F275*('Mieszkalne-ankiety'!$S$138/'Mieszkalne-ankiety'!$D$138)</f>
        <v>2.596435101640816E-2</v>
      </c>
      <c r="I275" s="89">
        <f>F275*('Mieszkalne-ankiety'!$T$138/'Mieszkalne-ankiety'!$D$138)</f>
        <v>5.3071311031357829E-2</v>
      </c>
      <c r="J275" s="95">
        <f>F275*('Mieszkalne-ankiety'!$U$138/'Mieszkalne-ankiety'!$D$138)</f>
        <v>115.05725313955293</v>
      </c>
    </row>
    <row r="276" spans="2:10" x14ac:dyDescent="0.25">
      <c r="B276" s="80" t="s">
        <v>608</v>
      </c>
      <c r="C276" s="80" t="s">
        <v>1443</v>
      </c>
      <c r="D276" s="82" t="s">
        <v>1599</v>
      </c>
      <c r="E276" s="82" t="s">
        <v>414</v>
      </c>
      <c r="F276" s="26">
        <v>122.79</v>
      </c>
      <c r="G276" s="98">
        <f>F276*('Mieszkalne-ankiety'!$R$138/'Mieszkalne-ankiety'!$D$138)</f>
        <v>8.3818654925349882</v>
      </c>
      <c r="H276" s="115">
        <f>F276*('Mieszkalne-ankiety'!$S$138/'Mieszkalne-ankiety'!$D$138)</f>
        <v>2.6561381832081631E-2</v>
      </c>
      <c r="I276" s="89">
        <f>F276*('Mieszkalne-ankiety'!$T$138/'Mieszkalne-ankiety'!$D$138)</f>
        <v>5.4291646101311576E-2</v>
      </c>
      <c r="J276" s="95">
        <f>F276*('Mieszkalne-ankiety'!$U$138/'Mieszkalne-ankiety'!$D$138)</f>
        <v>117.70290854791055</v>
      </c>
    </row>
    <row r="277" spans="2:10" x14ac:dyDescent="0.25">
      <c r="B277" s="80" t="s">
        <v>395</v>
      </c>
      <c r="C277" s="80" t="s">
        <v>1443</v>
      </c>
      <c r="D277" s="82" t="s">
        <v>194</v>
      </c>
      <c r="E277" s="82" t="s">
        <v>414</v>
      </c>
      <c r="F277" s="26">
        <v>144.52000000000001</v>
      </c>
      <c r="G277" s="98">
        <f>F277*('Mieszkalne-ankiety'!$R$138/'Mieszkalne-ankiety'!$D$138)</f>
        <v>9.8651942420486716</v>
      </c>
      <c r="H277" s="115">
        <f>F277*('Mieszkalne-ankiety'!$S$138/'Mieszkalne-ankiety'!$D$138)</f>
        <v>3.1261917927945575E-2</v>
      </c>
      <c r="I277" s="89">
        <f>F277*('Mieszkalne-ankiety'!$T$138/'Mieszkalne-ankiety'!$D$138)</f>
        <v>6.3899574025258976E-2</v>
      </c>
      <c r="J277" s="95">
        <f>F277*('Mieszkalne-ankiety'!$U$138/'Mieszkalne-ankiety'!$D$138)</f>
        <v>138.53265203472623</v>
      </c>
    </row>
    <row r="278" spans="2:10" x14ac:dyDescent="0.25">
      <c r="B278" s="80" t="s">
        <v>491</v>
      </c>
      <c r="C278" s="80" t="s">
        <v>1443</v>
      </c>
      <c r="D278" s="82" t="s">
        <v>265</v>
      </c>
      <c r="E278" s="82" t="s">
        <v>414</v>
      </c>
      <c r="F278" s="26">
        <v>138.59</v>
      </c>
      <c r="G278" s="98">
        <f>F278*('Mieszkalne-ankiety'!$R$138/'Mieszkalne-ankiety'!$D$138)</f>
        <v>9.4604018129361016</v>
      </c>
      <c r="H278" s="115">
        <f>F278*('Mieszkalne-ankiety'!$S$138/'Mieszkalne-ankiety'!$D$138)</f>
        <v>2.9979166936299317E-2</v>
      </c>
      <c r="I278" s="89">
        <f>F278*('Mieszkalne-ankiety'!$T$138/'Mieszkalne-ankiety'!$D$138)</f>
        <v>6.1277622226409083E-2</v>
      </c>
      <c r="J278" s="95">
        <f>F278*('Mieszkalne-ankiety'!$U$138/'Mieszkalne-ankiety'!$D$138)</f>
        <v>132.84832718995784</v>
      </c>
    </row>
    <row r="279" spans="2:10" x14ac:dyDescent="0.25">
      <c r="B279" s="80" t="s">
        <v>732</v>
      </c>
      <c r="C279" s="80" t="s">
        <v>1443</v>
      </c>
      <c r="D279" s="82" t="s">
        <v>367</v>
      </c>
      <c r="E279" s="82" t="s">
        <v>414</v>
      </c>
      <c r="F279" s="26">
        <v>123.53</v>
      </c>
      <c r="G279" s="98">
        <f>F279*('Mieszkalne-ankiety'!$R$138/'Mieszkalne-ankiety'!$D$138)</f>
        <v>8.4323792189335212</v>
      </c>
      <c r="H279" s="115">
        <f>F279*('Mieszkalne-ankiety'!$S$138/'Mieszkalne-ankiety'!$D$138)</f>
        <v>2.6721455311646256E-2</v>
      </c>
      <c r="I279" s="89">
        <f>F279*('Mieszkalne-ankiety'!$T$138/'Mieszkalne-ankiety'!$D$138)</f>
        <v>5.4618837388183225E-2</v>
      </c>
      <c r="J279" s="95">
        <f>F279*('Mieszkalne-ankiety'!$U$138/'Mieszkalne-ankiety'!$D$138)</f>
        <v>118.41225094000643</v>
      </c>
    </row>
    <row r="280" spans="2:10" x14ac:dyDescent="0.25">
      <c r="B280" s="80" t="s">
        <v>397</v>
      </c>
      <c r="C280" s="80" t="s">
        <v>1443</v>
      </c>
      <c r="D280" s="82" t="s">
        <v>412</v>
      </c>
      <c r="E280" s="82" t="s">
        <v>414</v>
      </c>
      <c r="F280" s="26">
        <v>95.32</v>
      </c>
      <c r="G280" s="98">
        <f>F280*('Mieszkalne-ankiety'!$R$138/'Mieszkalne-ankiety'!$D$138)</f>
        <v>6.5067140544705184</v>
      </c>
      <c r="H280" s="115">
        <f>F280*('Mieszkalne-ankiety'!$S$138/'Mieszkalne-ankiety'!$D$138)</f>
        <v>2.0619194692027207E-2</v>
      </c>
      <c r="I280" s="89">
        <f>F280*('Mieszkalne-ankiety'!$T$138/'Mieszkalne-ankiety'!$D$138)</f>
        <v>4.2145774952170527E-2</v>
      </c>
      <c r="J280" s="95">
        <f>F280*('Mieszkalne-ankiety'!$U$138/'Mieszkalne-ankiety'!$D$138)</f>
        <v>91.370968668351111</v>
      </c>
    </row>
    <row r="281" spans="2:10" x14ac:dyDescent="0.25">
      <c r="B281" s="80" t="s">
        <v>733</v>
      </c>
      <c r="C281" s="80" t="s">
        <v>1443</v>
      </c>
      <c r="D281" s="82" t="s">
        <v>523</v>
      </c>
      <c r="E281" s="82" t="s">
        <v>414</v>
      </c>
      <c r="F281" s="26">
        <v>68.849999999999994</v>
      </c>
      <c r="G281" s="98">
        <f>F281*('Mieszkalne-ankiety'!$R$138/'Mieszkalne-ankiety'!$D$138)</f>
        <v>4.6998244088365002</v>
      </c>
      <c r="H281" s="115">
        <f>F281*('Mieszkalne-ankiety'!$S$138/'Mieszkalne-ankiety'!$D$138)</f>
        <v>1.4893323064897957E-2</v>
      </c>
      <c r="I281" s="89">
        <f>F281*('Mieszkalne-ankiety'!$T$138/'Mieszkalne-ankiety'!$D$138)</f>
        <v>3.044205419069388E-2</v>
      </c>
      <c r="J281" s="95">
        <f>F281*('Mieszkalne-ankiety'!$U$138/'Mieszkalne-ankiety'!$D$138)</f>
        <v>65.997599588921247</v>
      </c>
    </row>
    <row r="282" spans="2:10" x14ac:dyDescent="0.25">
      <c r="B282" s="80" t="s">
        <v>398</v>
      </c>
      <c r="C282" s="80" t="s">
        <v>1443</v>
      </c>
      <c r="D282" s="82" t="s">
        <v>409</v>
      </c>
      <c r="E282" s="82" t="s">
        <v>414</v>
      </c>
      <c r="F282" s="26">
        <v>67.849999999999994</v>
      </c>
      <c r="G282" s="98">
        <f>F282*('Mieszkalne-ankiety'!$R$138/'Mieszkalne-ankiety'!$D$138)</f>
        <v>4.6315626164060495</v>
      </c>
      <c r="H282" s="115">
        <f>F282*('Mieszkalne-ankiety'!$S$138/'Mieszkalne-ankiety'!$D$138)</f>
        <v>1.4677007551972786E-2</v>
      </c>
      <c r="I282" s="89">
        <f>F282*('Mieszkalne-ankiety'!$T$138/'Mieszkalne-ankiety'!$D$138)</f>
        <v>2.9999903803029481E-2</v>
      </c>
      <c r="J282" s="95">
        <f>F282*('Mieszkalne-ankiety'!$U$138/'Mieszkalne-ankiety'!$D$138)</f>
        <v>65.039028788791683</v>
      </c>
    </row>
    <row r="283" spans="2:10" x14ac:dyDescent="0.25">
      <c r="B283" s="80" t="s">
        <v>311</v>
      </c>
      <c r="C283" s="80" t="s">
        <v>1443</v>
      </c>
      <c r="D283" s="82" t="s">
        <v>1600</v>
      </c>
      <c r="E283" s="82" t="s">
        <v>414</v>
      </c>
      <c r="F283" s="26">
        <v>83.57</v>
      </c>
      <c r="G283" s="98">
        <f>F283*('Mieszkalne-ankiety'!$R$138/'Mieszkalne-ankiety'!$D$138)</f>
        <v>5.704637993412728</v>
      </c>
      <c r="H283" s="115">
        <f>F283*('Mieszkalne-ankiety'!$S$138/'Mieszkalne-ankiety'!$D$138)</f>
        <v>1.8077487415156461E-2</v>
      </c>
      <c r="I283" s="89">
        <f>F283*('Mieszkalne-ankiety'!$T$138/'Mieszkalne-ankiety'!$D$138)</f>
        <v>3.6950507897113835E-2</v>
      </c>
      <c r="J283" s="95">
        <f>F283*('Mieszkalne-ankiety'!$U$138/'Mieszkalne-ankiety'!$D$138)</f>
        <v>80.107761766828602</v>
      </c>
    </row>
    <row r="284" spans="2:10" x14ac:dyDescent="0.25">
      <c r="B284" s="80" t="s">
        <v>734</v>
      </c>
      <c r="C284" s="80" t="s">
        <v>1443</v>
      </c>
      <c r="D284" s="82" t="s">
        <v>406</v>
      </c>
      <c r="E284" s="82" t="s">
        <v>414</v>
      </c>
      <c r="F284" s="26">
        <v>102.01</v>
      </c>
      <c r="G284" s="98">
        <f>F284*('Mieszkalne-ankiety'!$R$138/'Mieszkalne-ankiety'!$D$138)</f>
        <v>6.9633854458302311</v>
      </c>
      <c r="H284" s="115">
        <f>F284*('Mieszkalne-ankiety'!$S$138/'Mieszkalne-ankiety'!$D$138)</f>
        <v>2.2066345473496597E-2</v>
      </c>
      <c r="I284" s="89">
        <f>F284*('Mieszkalne-ankiety'!$T$138/'Mieszkalne-ankiety'!$D$138)</f>
        <v>4.5103761045645362E-2</v>
      </c>
      <c r="J284" s="95">
        <f>F284*('Mieszkalne-ankiety'!$U$138/'Mieszkalne-ankiety'!$D$138)</f>
        <v>97.783807321217978</v>
      </c>
    </row>
    <row r="285" spans="2:10" x14ac:dyDescent="0.25">
      <c r="B285" s="80" t="s">
        <v>288</v>
      </c>
      <c r="C285" s="80" t="s">
        <v>1443</v>
      </c>
      <c r="D285" s="82" t="s">
        <v>241</v>
      </c>
      <c r="E285" s="82" t="s">
        <v>414</v>
      </c>
      <c r="F285" s="26">
        <v>63.51</v>
      </c>
      <c r="G285" s="98">
        <f>F285*('Mieszkalne-ankiety'!$R$138/'Mieszkalne-ankiety'!$D$138)</f>
        <v>4.3353064372578958</v>
      </c>
      <c r="H285" s="115">
        <f>F285*('Mieszkalne-ankiety'!$S$138/'Mieszkalne-ankiety'!$D$138)</f>
        <v>1.3738198225877549E-2</v>
      </c>
      <c r="I285" s="89">
        <f>F285*('Mieszkalne-ankiety'!$T$138/'Mieszkalne-ankiety'!$D$138)</f>
        <v>2.8080971120565991E-2</v>
      </c>
      <c r="J285" s="95">
        <f>F285*('Mieszkalne-ankiety'!$U$138/'Mieszkalne-ankiety'!$D$138)</f>
        <v>60.878831516229326</v>
      </c>
    </row>
    <row r="286" spans="2:10" x14ac:dyDescent="0.25">
      <c r="B286" s="80" t="s">
        <v>312</v>
      </c>
      <c r="C286" s="80" t="s">
        <v>1443</v>
      </c>
      <c r="D286" s="82" t="s">
        <v>708</v>
      </c>
      <c r="E286" s="82" t="s">
        <v>414</v>
      </c>
      <c r="F286" s="26">
        <v>103.52</v>
      </c>
      <c r="G286" s="98">
        <f>F286*('Mieszkalne-ankiety'!$R$138/'Mieszkalne-ankiety'!$D$138)</f>
        <v>7.0664607524002108</v>
      </c>
      <c r="H286" s="115">
        <f>F286*('Mieszkalne-ankiety'!$S$138/'Mieszkalne-ankiety'!$D$138)</f>
        <v>2.2392981898013604E-2</v>
      </c>
      <c r="I286" s="89">
        <f>F286*('Mieszkalne-ankiety'!$T$138/'Mieszkalne-ankiety'!$D$138)</f>
        <v>4.5771408131018598E-2</v>
      </c>
      <c r="J286" s="95">
        <f>F286*('Mieszkalne-ankiety'!$U$138/'Mieszkalne-ankiety'!$D$138)</f>
        <v>99.231249229413635</v>
      </c>
    </row>
    <row r="287" spans="2:10" x14ac:dyDescent="0.25">
      <c r="B287" s="80" t="s">
        <v>735</v>
      </c>
      <c r="C287" s="80" t="s">
        <v>1443</v>
      </c>
      <c r="D287" s="82" t="s">
        <v>627</v>
      </c>
      <c r="E287" s="82" t="s">
        <v>414</v>
      </c>
      <c r="F287" s="26">
        <v>107.94</v>
      </c>
      <c r="G287" s="98">
        <f>F287*('Mieszkalne-ankiety'!$R$138/'Mieszkalne-ankiety'!$D$138)</f>
        <v>7.3681778749428011</v>
      </c>
      <c r="H287" s="115">
        <f>F287*('Mieszkalne-ankiety'!$S$138/'Mieszkalne-ankiety'!$D$138)</f>
        <v>2.3349096465142855E-2</v>
      </c>
      <c r="I287" s="89">
        <f>F287*('Mieszkalne-ankiety'!$T$138/'Mieszkalne-ankiety'!$D$138)</f>
        <v>4.7725712844495241E-2</v>
      </c>
      <c r="J287" s="95">
        <f>F287*('Mieszkalne-ankiety'!$U$138/'Mieszkalne-ankiety'!$D$138)</f>
        <v>103.46813216598636</v>
      </c>
    </row>
    <row r="288" spans="2:10" x14ac:dyDescent="0.25">
      <c r="B288" s="80" t="s">
        <v>736</v>
      </c>
      <c r="C288" s="80" t="s">
        <v>1443</v>
      </c>
      <c r="D288" s="82" t="s">
        <v>1601</v>
      </c>
      <c r="E288" s="82" t="s">
        <v>414</v>
      </c>
      <c r="F288" s="26">
        <v>139.79</v>
      </c>
      <c r="G288" s="98">
        <f>F288*('Mieszkalne-ankiety'!$R$138/'Mieszkalne-ankiety'!$D$138)</f>
        <v>9.5423159638526407</v>
      </c>
      <c r="H288" s="115">
        <f>F288*('Mieszkalne-ankiety'!$S$138/'Mieszkalne-ankiety'!$D$138)</f>
        <v>3.0238745551809519E-2</v>
      </c>
      <c r="I288" s="89">
        <f>F288*('Mieszkalne-ankiety'!$T$138/'Mieszkalne-ankiety'!$D$138)</f>
        <v>6.1808202691606355E-2</v>
      </c>
      <c r="J288" s="95">
        <f>F288*('Mieszkalne-ankiety'!$U$138/'Mieszkalne-ankiety'!$D$138)</f>
        <v>133.99861215011333</v>
      </c>
    </row>
    <row r="289" spans="2:10" x14ac:dyDescent="0.25">
      <c r="B289" s="80" t="s">
        <v>306</v>
      </c>
      <c r="C289" s="80" t="s">
        <v>1443</v>
      </c>
      <c r="D289" s="82" t="s">
        <v>817</v>
      </c>
      <c r="E289" s="82" t="s">
        <v>414</v>
      </c>
      <c r="F289" s="26">
        <v>127.47</v>
      </c>
      <c r="G289" s="98">
        <f>F289*('Mieszkalne-ankiety'!$R$138/'Mieszkalne-ankiety'!$D$138)</f>
        <v>8.7013306811094946</v>
      </c>
      <c r="H289" s="115">
        <f>F289*('Mieszkalne-ankiety'!$S$138/'Mieszkalne-ankiety'!$D$138)</f>
        <v>2.7573738432571427E-2</v>
      </c>
      <c r="I289" s="89">
        <f>F289*('Mieszkalne-ankiety'!$T$138/'Mieszkalne-ankiety'!$D$138)</f>
        <v>5.6360909915580959E-2</v>
      </c>
      <c r="J289" s="95">
        <f>F289*('Mieszkalne-ankiety'!$U$138/'Mieszkalne-ankiety'!$D$138)</f>
        <v>122.18901989251697</v>
      </c>
    </row>
    <row r="290" spans="2:10" x14ac:dyDescent="0.25">
      <c r="B290" s="80" t="s">
        <v>415</v>
      </c>
      <c r="C290" s="80" t="s">
        <v>1443</v>
      </c>
      <c r="D290" s="82" t="s">
        <v>314</v>
      </c>
      <c r="E290" s="82" t="s">
        <v>414</v>
      </c>
      <c r="F290" s="26">
        <v>60.56</v>
      </c>
      <c r="G290" s="98">
        <f>F290*('Mieszkalne-ankiety'!$R$138/'Mieszkalne-ankiety'!$D$138)</f>
        <v>4.1339341495880682</v>
      </c>
      <c r="H290" s="115">
        <f>F290*('Mieszkalne-ankiety'!$S$138/'Mieszkalne-ankiety'!$D$138)</f>
        <v>1.3100067462748298E-2</v>
      </c>
      <c r="I290" s="89">
        <f>F290*('Mieszkalne-ankiety'!$T$138/'Mieszkalne-ankiety'!$D$138)</f>
        <v>2.6776627476956014E-2</v>
      </c>
      <c r="J290" s="95">
        <f>F290*('Mieszkalne-ankiety'!$U$138/'Mieszkalne-ankiety'!$D$138)</f>
        <v>58.051047655847086</v>
      </c>
    </row>
    <row r="291" spans="2:10" x14ac:dyDescent="0.25">
      <c r="B291" s="80" t="s">
        <v>492</v>
      </c>
      <c r="C291" s="80" t="s">
        <v>1443</v>
      </c>
      <c r="D291" s="82" t="s">
        <v>293</v>
      </c>
      <c r="E291" s="82" t="s">
        <v>414</v>
      </c>
      <c r="F291" s="26">
        <v>91.12</v>
      </c>
      <c r="G291" s="98">
        <f>F291*('Mieszkalne-ankiety'!$R$138/'Mieszkalne-ankiety'!$D$138)</f>
        <v>6.2200145262626281</v>
      </c>
      <c r="H291" s="115">
        <f>F291*('Mieszkalne-ankiety'!$S$138/'Mieszkalne-ankiety'!$D$138)</f>
        <v>1.9710669537741497E-2</v>
      </c>
      <c r="I291" s="89">
        <f>F291*('Mieszkalne-ankiety'!$T$138/'Mieszkalne-ankiety'!$D$138)</f>
        <v>4.0288743323980053E-2</v>
      </c>
      <c r="J291" s="95">
        <f>F291*('Mieszkalne-ankiety'!$U$138/'Mieszkalne-ankiety'!$D$138)</f>
        <v>87.344971307806901</v>
      </c>
    </row>
    <row r="292" spans="2:10" x14ac:dyDescent="0.25">
      <c r="B292" s="80" t="s">
        <v>737</v>
      </c>
      <c r="C292" s="80" t="s">
        <v>1443</v>
      </c>
      <c r="D292" s="82" t="s">
        <v>562</v>
      </c>
      <c r="E292" s="82" t="s">
        <v>414</v>
      </c>
      <c r="F292" s="26">
        <v>167.84</v>
      </c>
      <c r="G292" s="98">
        <f>F292*('Mieszkalne-ankiety'!$R$138/'Mieszkalne-ankiety'!$D$138)</f>
        <v>11.457059241526771</v>
      </c>
      <c r="H292" s="115">
        <f>F292*('Mieszkalne-ankiety'!$S$138/'Mieszkalne-ankiety'!$D$138)</f>
        <v>3.6306395689360539E-2</v>
      </c>
      <c r="I292" s="89">
        <f>F292*('Mieszkalne-ankiety'!$T$138/'Mieszkalne-ankiety'!$D$138)</f>
        <v>7.4210521065592755E-2</v>
      </c>
      <c r="J292" s="95">
        <f>F292*('Mieszkalne-ankiety'!$U$138/'Mieszkalne-ankiety'!$D$138)</f>
        <v>160.88652309374791</v>
      </c>
    </row>
    <row r="293" spans="2:10" x14ac:dyDescent="0.25">
      <c r="B293" s="80" t="s">
        <v>568</v>
      </c>
      <c r="C293" s="80" t="s">
        <v>1443</v>
      </c>
      <c r="D293" s="82" t="s">
        <v>535</v>
      </c>
      <c r="E293" s="82" t="s">
        <v>414</v>
      </c>
      <c r="F293" s="26">
        <v>143.19</v>
      </c>
      <c r="G293" s="98">
        <f>F293*('Mieszkalne-ankiety'!$R$138/'Mieszkalne-ankiety'!$D$138)</f>
        <v>9.7744060581161722</v>
      </c>
      <c r="H293" s="115">
        <f>F293*('Mieszkalne-ankiety'!$S$138/'Mieszkalne-ankiety'!$D$138)</f>
        <v>3.0974218295755099E-2</v>
      </c>
      <c r="I293" s="89">
        <f>F293*('Mieszkalne-ankiety'!$T$138/'Mieszkalne-ankiety'!$D$138)</f>
        <v>6.331151400966531E-2</v>
      </c>
      <c r="J293" s="95">
        <f>F293*('Mieszkalne-ankiety'!$U$138/'Mieszkalne-ankiety'!$D$138)</f>
        <v>137.25775287055387</v>
      </c>
    </row>
    <row r="294" spans="2:10" x14ac:dyDescent="0.25">
      <c r="B294" s="80" t="s">
        <v>595</v>
      </c>
      <c r="C294" s="80" t="s">
        <v>1443</v>
      </c>
      <c r="D294" s="82" t="s">
        <v>1602</v>
      </c>
      <c r="E294" s="82" t="s">
        <v>414</v>
      </c>
      <c r="F294" s="26">
        <v>145.06</v>
      </c>
      <c r="G294" s="98">
        <f>F294*('Mieszkalne-ankiety'!$R$138/'Mieszkalne-ankiety'!$D$138)</f>
        <v>9.9020556099611152</v>
      </c>
      <c r="H294" s="115">
        <f>F294*('Mieszkalne-ankiety'!$S$138/'Mieszkalne-ankiety'!$D$138)</f>
        <v>3.137872830492517E-2</v>
      </c>
      <c r="I294" s="89">
        <f>F294*('Mieszkalne-ankiety'!$T$138/'Mieszkalne-ankiety'!$D$138)</f>
        <v>6.4138335234597749E-2</v>
      </c>
      <c r="J294" s="95">
        <f>F294*('Mieszkalne-ankiety'!$U$138/'Mieszkalne-ankiety'!$D$138)</f>
        <v>139.05028026679619</v>
      </c>
    </row>
    <row r="295" spans="2:10" x14ac:dyDescent="0.25">
      <c r="B295" s="80" t="s">
        <v>651</v>
      </c>
      <c r="C295" s="80" t="s">
        <v>1443</v>
      </c>
      <c r="D295" s="82" t="s">
        <v>420</v>
      </c>
      <c r="E295" s="82" t="s">
        <v>414</v>
      </c>
      <c r="F295" s="26">
        <v>166.31</v>
      </c>
      <c r="G295" s="98">
        <f>F295*('Mieszkalne-ankiety'!$R$138/'Mieszkalne-ankiety'!$D$138)</f>
        <v>11.352618699108183</v>
      </c>
      <c r="H295" s="115">
        <f>F295*('Mieszkalne-ankiety'!$S$138/'Mieszkalne-ankiety'!$D$138)</f>
        <v>3.5975432954585031E-2</v>
      </c>
      <c r="I295" s="89">
        <f>F295*('Mieszkalne-ankiety'!$T$138/'Mieszkalne-ankiety'!$D$138)</f>
        <v>7.3534030972466219E-2</v>
      </c>
      <c r="J295" s="95">
        <f>F295*('Mieszkalne-ankiety'!$U$138/'Mieszkalne-ankiety'!$D$138)</f>
        <v>159.41990976954966</v>
      </c>
    </row>
    <row r="296" spans="2:10" x14ac:dyDescent="0.25">
      <c r="B296" s="80" t="s">
        <v>607</v>
      </c>
      <c r="C296" s="80" t="s">
        <v>1443</v>
      </c>
      <c r="D296" s="82" t="s">
        <v>351</v>
      </c>
      <c r="E296" s="82" t="s">
        <v>414</v>
      </c>
      <c r="F296" s="26">
        <v>110.1</v>
      </c>
      <c r="G296" s="98">
        <f>F296*('Mieszkalne-ankiety'!$R$138/'Mieszkalne-ankiety'!$D$138)</f>
        <v>7.515623346592573</v>
      </c>
      <c r="H296" s="115">
        <f>F296*('Mieszkalne-ankiety'!$S$138/'Mieszkalne-ankiety'!$D$138)</f>
        <v>2.3816337973061222E-2</v>
      </c>
      <c r="I296" s="89">
        <f>F296*('Mieszkalne-ankiety'!$T$138/'Mieszkalne-ankiety'!$D$138)</f>
        <v>4.8680757681850345E-2</v>
      </c>
      <c r="J296" s="95">
        <f>F296*('Mieszkalne-ankiety'!$U$138/'Mieszkalne-ankiety'!$D$138)</f>
        <v>105.53864509426623</v>
      </c>
    </row>
    <row r="297" spans="2:10" x14ac:dyDescent="0.25">
      <c r="B297" s="80" t="s">
        <v>690</v>
      </c>
      <c r="C297" s="80" t="s">
        <v>1443</v>
      </c>
      <c r="D297" s="82" t="s">
        <v>1603</v>
      </c>
      <c r="E297" s="82" t="s">
        <v>414</v>
      </c>
      <c r="F297" s="26">
        <v>98.87</v>
      </c>
      <c r="G297" s="98">
        <f>F297*('Mieszkalne-ankiety'!$R$138/'Mieszkalne-ankiety'!$D$138)</f>
        <v>6.7490434175986174</v>
      </c>
      <c r="H297" s="115">
        <f>F297*('Mieszkalne-ankiety'!$S$138/'Mieszkalne-ankiety'!$D$138)</f>
        <v>2.1387114762911563E-2</v>
      </c>
      <c r="I297" s="89">
        <f>F297*('Mieszkalne-ankiety'!$T$138/'Mieszkalne-ankiety'!$D$138)</f>
        <v>4.3715408828379147E-2</v>
      </c>
      <c r="J297" s="95">
        <f>F297*('Mieszkalne-ankiety'!$U$138/'Mieszkalne-ankiety'!$D$138)</f>
        <v>94.77389500881111</v>
      </c>
    </row>
    <row r="298" spans="2:10" x14ac:dyDescent="0.25">
      <c r="B298" s="80" t="s">
        <v>594</v>
      </c>
      <c r="C298" s="80" t="s">
        <v>1443</v>
      </c>
      <c r="D298" s="82" t="s">
        <v>216</v>
      </c>
      <c r="E298" s="82" t="s">
        <v>414</v>
      </c>
      <c r="F298" s="26">
        <v>73.67</v>
      </c>
      <c r="G298" s="98">
        <f>F298*('Mieszkalne-ankiety'!$R$138/'Mieszkalne-ankiety'!$D$138)</f>
        <v>5.0288462483512708</v>
      </c>
      <c r="H298" s="115">
        <f>F298*('Mieszkalne-ankiety'!$S$138/'Mieszkalne-ankiety'!$D$138)</f>
        <v>1.5935963837197278E-2</v>
      </c>
      <c r="I298" s="89">
        <f>F298*('Mieszkalne-ankiety'!$T$138/'Mieszkalne-ankiety'!$D$138)</f>
        <v>3.257321905923629E-2</v>
      </c>
      <c r="J298" s="95">
        <f>F298*('Mieszkalne-ankiety'!$U$138/'Mieszkalne-ankiety'!$D$138)</f>
        <v>70.617910845545808</v>
      </c>
    </row>
    <row r="299" spans="2:10" x14ac:dyDescent="0.25">
      <c r="B299" s="80" t="s">
        <v>571</v>
      </c>
      <c r="C299" s="80" t="s">
        <v>1443</v>
      </c>
      <c r="D299" s="82" t="s">
        <v>1604</v>
      </c>
      <c r="E299" s="82" t="s">
        <v>414</v>
      </c>
      <c r="F299" s="26">
        <v>69.48</v>
      </c>
      <c r="G299" s="98">
        <f>F299*('Mieszkalne-ankiety'!$R$138/'Mieszkalne-ankiety'!$D$138)</f>
        <v>4.7428293380676845</v>
      </c>
      <c r="H299" s="115">
        <f>F299*('Mieszkalne-ankiety'!$S$138/'Mieszkalne-ankiety'!$D$138)</f>
        <v>1.5029601838040816E-2</v>
      </c>
      <c r="I299" s="89">
        <f>F299*('Mieszkalne-ankiety'!$T$138/'Mieszkalne-ankiety'!$D$138)</f>
        <v>3.0720608934922455E-2</v>
      </c>
      <c r="J299" s="95">
        <f>F299*('Mieszkalne-ankiety'!$U$138/'Mieszkalne-ankiety'!$D$138)</f>
        <v>66.601499193002894</v>
      </c>
    </row>
    <row r="300" spans="2:10" x14ac:dyDescent="0.25">
      <c r="B300" s="80" t="s">
        <v>738</v>
      </c>
      <c r="C300" s="80" t="s">
        <v>1443</v>
      </c>
      <c r="D300" s="82" t="s">
        <v>1604</v>
      </c>
      <c r="E300" s="82" t="s">
        <v>414</v>
      </c>
      <c r="F300" s="26">
        <v>77.650000000000006</v>
      </c>
      <c r="G300" s="98">
        <f>F300*('Mieszkalne-ankiety'!$R$138/'Mieszkalne-ankiety'!$D$138)</f>
        <v>5.300528182224463</v>
      </c>
      <c r="H300" s="115">
        <f>F300*('Mieszkalne-ankiety'!$S$138/'Mieszkalne-ankiety'!$D$138)</f>
        <v>1.6796899578639456E-2</v>
      </c>
      <c r="I300" s="89">
        <f>F300*('Mieszkalne-ankiety'!$T$138/'Mieszkalne-ankiety'!$D$138)</f>
        <v>3.4332977602140595E-2</v>
      </c>
      <c r="J300" s="95">
        <f>F300*('Mieszkalne-ankiety'!$U$138/'Mieszkalne-ankiety'!$D$138)</f>
        <v>74.433022630061529</v>
      </c>
    </row>
    <row r="301" spans="2:10" x14ac:dyDescent="0.25">
      <c r="B301" s="80" t="s">
        <v>557</v>
      </c>
      <c r="C301" s="80" t="s">
        <v>1443</v>
      </c>
      <c r="D301" s="82" t="s">
        <v>1605</v>
      </c>
      <c r="E301" s="82" t="s">
        <v>414</v>
      </c>
      <c r="F301" s="26">
        <v>101.65</v>
      </c>
      <c r="G301" s="98">
        <f>F301*('Mieszkalne-ankiety'!$R$138/'Mieszkalne-ankiety'!$D$138)</f>
        <v>6.9388112005552696</v>
      </c>
      <c r="H301" s="115">
        <f>F301*('Mieszkalne-ankiety'!$S$138/'Mieszkalne-ankiety'!$D$138)</f>
        <v>2.1988471888843536E-2</v>
      </c>
      <c r="I301" s="89">
        <f>F301*('Mieszkalne-ankiety'!$T$138/'Mieszkalne-ankiety'!$D$138)</f>
        <v>4.494458690608618E-2</v>
      </c>
      <c r="J301" s="95">
        <f>F301*('Mieszkalne-ankiety'!$U$138/'Mieszkalne-ankiety'!$D$138)</f>
        <v>97.438721833171329</v>
      </c>
    </row>
    <row r="302" spans="2:10" x14ac:dyDescent="0.25">
      <c r="B302" s="80" t="s">
        <v>556</v>
      </c>
      <c r="C302" s="80" t="s">
        <v>1443</v>
      </c>
      <c r="D302" s="82" t="s">
        <v>181</v>
      </c>
      <c r="E302" s="82" t="s">
        <v>414</v>
      </c>
      <c r="F302" s="26">
        <v>110.4</v>
      </c>
      <c r="G302" s="98">
        <f>F302*('Mieszkalne-ankiety'!$R$138/'Mieszkalne-ankiety'!$D$138)</f>
        <v>7.5361018843217096</v>
      </c>
      <c r="H302" s="115">
        <f>F302*('Mieszkalne-ankiety'!$S$138/'Mieszkalne-ankiety'!$D$138)</f>
        <v>2.3881232626938774E-2</v>
      </c>
      <c r="I302" s="89">
        <f>F302*('Mieszkalne-ankiety'!$T$138/'Mieszkalne-ankiety'!$D$138)</f>
        <v>4.881340279814967E-2</v>
      </c>
      <c r="J302" s="95">
        <f>F302*('Mieszkalne-ankiety'!$U$138/'Mieszkalne-ankiety'!$D$138)</f>
        <v>105.82621633430512</v>
      </c>
    </row>
    <row r="303" spans="2:10" x14ac:dyDescent="0.25">
      <c r="B303" s="80" t="s">
        <v>135</v>
      </c>
      <c r="C303" s="80" t="s">
        <v>1443</v>
      </c>
      <c r="D303" s="82" t="s">
        <v>248</v>
      </c>
      <c r="E303" s="82" t="s">
        <v>414</v>
      </c>
      <c r="F303" s="26">
        <v>110.14</v>
      </c>
      <c r="G303" s="98">
        <f>F303*('Mieszkalne-ankiety'!$R$138/'Mieszkalne-ankiety'!$D$138)</f>
        <v>7.5183538182897918</v>
      </c>
      <c r="H303" s="115">
        <f>F303*('Mieszkalne-ankiety'!$S$138/'Mieszkalne-ankiety'!$D$138)</f>
        <v>2.3824990593578229E-2</v>
      </c>
      <c r="I303" s="89">
        <f>F303*('Mieszkalne-ankiety'!$T$138/'Mieszkalne-ankiety'!$D$138)</f>
        <v>4.8698443697356923E-2</v>
      </c>
      <c r="J303" s="95">
        <f>F303*('Mieszkalne-ankiety'!$U$138/'Mieszkalne-ankiety'!$D$138)</f>
        <v>105.57698792627143</v>
      </c>
    </row>
    <row r="304" spans="2:10" x14ac:dyDescent="0.25">
      <c r="B304" s="80" t="s">
        <v>136</v>
      </c>
      <c r="C304" s="80" t="s">
        <v>1443</v>
      </c>
      <c r="D304" s="82" t="s">
        <v>388</v>
      </c>
      <c r="E304" s="82" t="s">
        <v>414</v>
      </c>
      <c r="F304" s="26">
        <v>99.99</v>
      </c>
      <c r="G304" s="98">
        <f>F304*('Mieszkalne-ankiety'!$R$138/'Mieszkalne-ankiety'!$D$138)</f>
        <v>6.8254966251207208</v>
      </c>
      <c r="H304" s="115">
        <f>F304*('Mieszkalne-ankiety'!$S$138/'Mieszkalne-ankiety'!$D$138)</f>
        <v>2.1629388137387753E-2</v>
      </c>
      <c r="I304" s="89">
        <f>F304*('Mieszkalne-ankiety'!$T$138/'Mieszkalne-ankiety'!$D$138)</f>
        <v>4.421061726256327E-2</v>
      </c>
      <c r="J304" s="95">
        <f>F304*('Mieszkalne-ankiety'!$U$138/'Mieszkalne-ankiety'!$D$138)</f>
        <v>95.847494304956228</v>
      </c>
    </row>
    <row r="305" spans="2:10" x14ac:dyDescent="0.25">
      <c r="B305" s="80" t="s">
        <v>140</v>
      </c>
      <c r="C305" s="80" t="s">
        <v>1443</v>
      </c>
      <c r="D305" s="82" t="s">
        <v>359</v>
      </c>
      <c r="E305" s="82" t="s">
        <v>414</v>
      </c>
      <c r="F305" s="26">
        <v>118.58</v>
      </c>
      <c r="G305" s="98">
        <f>F305*('Mieszkalne-ankiety'!$R$138/'Mieszkalne-ankiety'!$D$138)</f>
        <v>8.0944833464027912</v>
      </c>
      <c r="H305" s="115">
        <f>F305*('Mieszkalne-ankiety'!$S$138/'Mieszkalne-ankiety'!$D$138)</f>
        <v>2.5650693522666666E-2</v>
      </c>
      <c r="I305" s="89">
        <f>F305*('Mieszkalne-ankiety'!$T$138/'Mieszkalne-ankiety'!$D$138)</f>
        <v>5.2430192969244449E-2</v>
      </c>
      <c r="J305" s="95">
        <f>F305*('Mieszkalne-ankiety'!$U$138/'Mieszkalne-ankiety'!$D$138)</f>
        <v>113.66732547936503</v>
      </c>
    </row>
    <row r="306" spans="2:10" x14ac:dyDescent="0.25">
      <c r="B306" s="80" t="s">
        <v>142</v>
      </c>
      <c r="C306" s="80" t="s">
        <v>1443</v>
      </c>
      <c r="D306" s="82" t="s">
        <v>1606</v>
      </c>
      <c r="E306" s="82" t="s">
        <v>414</v>
      </c>
      <c r="F306" s="26">
        <v>138.22</v>
      </c>
      <c r="G306" s="98">
        <f>F306*('Mieszkalne-ankiety'!$R$138/'Mieszkalne-ankiety'!$D$138)</f>
        <v>9.4351449497368343</v>
      </c>
      <c r="H306" s="115">
        <f>F306*('Mieszkalne-ankiety'!$S$138/'Mieszkalne-ankiety'!$D$138)</f>
        <v>2.9899130196517004E-2</v>
      </c>
      <c r="I306" s="89">
        <f>F306*('Mieszkalne-ankiety'!$T$138/'Mieszkalne-ankiety'!$D$138)</f>
        <v>6.1114026582973248E-2</v>
      </c>
      <c r="J306" s="95">
        <f>F306*('Mieszkalne-ankiety'!$U$138/'Mieszkalne-ankiety'!$D$138)</f>
        <v>132.4936559939099</v>
      </c>
    </row>
    <row r="307" spans="2:10" x14ac:dyDescent="0.25">
      <c r="B307" s="80" t="s">
        <v>739</v>
      </c>
      <c r="C307" s="80" t="s">
        <v>1443</v>
      </c>
      <c r="D307" s="82" t="s">
        <v>629</v>
      </c>
      <c r="E307" s="82" t="s">
        <v>414</v>
      </c>
      <c r="F307" s="26">
        <v>104.21</v>
      </c>
      <c r="G307" s="98">
        <f>F307*('Mieszkalne-ankiety'!$R$138/'Mieszkalne-ankiety'!$D$138)</f>
        <v>7.1135613891772209</v>
      </c>
      <c r="H307" s="115">
        <f>F307*('Mieszkalne-ankiety'!$S$138/'Mieszkalne-ankiety'!$D$138)</f>
        <v>2.2542239601931968E-2</v>
      </c>
      <c r="I307" s="89">
        <f>F307*('Mieszkalne-ankiety'!$T$138/'Mieszkalne-ankiety'!$D$138)</f>
        <v>4.6076491898507037E-2</v>
      </c>
      <c r="J307" s="95">
        <f>F307*('Mieszkalne-ankiety'!$U$138/'Mieszkalne-ankiety'!$D$138)</f>
        <v>99.892663081503031</v>
      </c>
    </row>
    <row r="308" spans="2:10" x14ac:dyDescent="0.25">
      <c r="B308" s="80" t="s">
        <v>286</v>
      </c>
      <c r="C308" s="80" t="s">
        <v>1443</v>
      </c>
      <c r="D308" s="82" t="s">
        <v>1607</v>
      </c>
      <c r="E308" s="82" t="s">
        <v>414</v>
      </c>
      <c r="F308" s="26">
        <v>83.04</v>
      </c>
      <c r="G308" s="98">
        <f>F308*('Mieszkalne-ankiety'!$R$138/'Mieszkalne-ankiety'!$D$138)</f>
        <v>5.6684592434245902</v>
      </c>
      <c r="H308" s="115">
        <f>F308*('Mieszkalne-ankiety'!$S$138/'Mieszkalne-ankiety'!$D$138)</f>
        <v>1.7962840193306122E-2</v>
      </c>
      <c r="I308" s="89">
        <f>F308*('Mieszkalne-ankiety'!$T$138/'Mieszkalne-ankiety'!$D$138)</f>
        <v>3.6716168191651709E-2</v>
      </c>
      <c r="J308" s="95">
        <f>F308*('Mieszkalne-ankiety'!$U$138/'Mieszkalne-ankiety'!$D$138)</f>
        <v>79.599719242759932</v>
      </c>
    </row>
    <row r="309" spans="2:10" x14ac:dyDescent="0.25">
      <c r="B309" s="80" t="s">
        <v>319</v>
      </c>
      <c r="C309" s="80" t="s">
        <v>1443</v>
      </c>
      <c r="D309" s="82" t="s">
        <v>1608</v>
      </c>
      <c r="E309" s="82" t="s">
        <v>414</v>
      </c>
      <c r="F309" s="26">
        <v>110.74</v>
      </c>
      <c r="G309" s="98">
        <f>F309*('Mieszkalne-ankiety'!$R$138/'Mieszkalne-ankiety'!$D$138)</f>
        <v>7.5593108937480613</v>
      </c>
      <c r="H309" s="115">
        <f>F309*('Mieszkalne-ankiety'!$S$138/'Mieszkalne-ankiety'!$D$138)</f>
        <v>2.395477990133333E-2</v>
      </c>
      <c r="I309" s="89">
        <f>F309*('Mieszkalne-ankiety'!$T$138/'Mieszkalne-ankiety'!$D$138)</f>
        <v>4.8963733929955559E-2</v>
      </c>
      <c r="J309" s="95">
        <f>F309*('Mieszkalne-ankiety'!$U$138/'Mieszkalne-ankiety'!$D$138)</f>
        <v>106.15213040634916</v>
      </c>
    </row>
    <row r="310" spans="2:10" x14ac:dyDescent="0.25">
      <c r="B310" s="80" t="s">
        <v>147</v>
      </c>
      <c r="C310" s="80" t="s">
        <v>1443</v>
      </c>
      <c r="D310" s="82" t="s">
        <v>1570</v>
      </c>
      <c r="E310" s="82" t="s">
        <v>414</v>
      </c>
      <c r="F310" s="26">
        <v>87.33</v>
      </c>
      <c r="G310" s="98">
        <f>F310*('Mieszkalne-ankiety'!$R$138/'Mieszkalne-ankiety'!$D$138)</f>
        <v>5.9613023329512211</v>
      </c>
      <c r="H310" s="115">
        <f>F310*('Mieszkalne-ankiety'!$S$138/'Mieszkalne-ankiety'!$D$138)</f>
        <v>1.8890833743755098E-2</v>
      </c>
      <c r="I310" s="89">
        <f>F310*('Mieszkalne-ankiety'!$T$138/'Mieszkalne-ankiety'!$D$138)</f>
        <v>3.8612993354731978E-2</v>
      </c>
      <c r="J310" s="95">
        <f>F310*('Mieszkalne-ankiety'!$U$138/'Mieszkalne-ankiety'!$D$138)</f>
        <v>83.711987975315807</v>
      </c>
    </row>
    <row r="311" spans="2:10" x14ac:dyDescent="0.25">
      <c r="B311" s="80" t="s">
        <v>676</v>
      </c>
      <c r="C311" s="80" t="s">
        <v>1443</v>
      </c>
      <c r="D311" s="82" t="s">
        <v>1609</v>
      </c>
      <c r="E311" s="82" t="s">
        <v>414</v>
      </c>
      <c r="F311" s="26">
        <v>114.3</v>
      </c>
      <c r="G311" s="98">
        <f>F311*('Mieszkalne-ankiety'!$R$138/'Mieszkalne-ankiety'!$D$138)</f>
        <v>7.8023228748004643</v>
      </c>
      <c r="H311" s="115">
        <f>F311*('Mieszkalne-ankiety'!$S$138/'Mieszkalne-ankiety'!$D$138)</f>
        <v>2.4724863127346935E-2</v>
      </c>
      <c r="I311" s="89">
        <f>F311*('Mieszkalne-ankiety'!$T$138/'Mieszkalne-ankiety'!$D$138)</f>
        <v>5.0537789310040819E-2</v>
      </c>
      <c r="J311" s="95">
        <f>F311*('Mieszkalne-ankiety'!$U$138/'Mieszkalne-ankiety'!$D$138)</f>
        <v>109.56464245481045</v>
      </c>
    </row>
    <row r="312" spans="2:10" x14ac:dyDescent="0.25">
      <c r="B312" s="80" t="s">
        <v>677</v>
      </c>
      <c r="C312" s="80" t="s">
        <v>1443</v>
      </c>
      <c r="D312" s="82" t="s">
        <v>1610</v>
      </c>
      <c r="E312" s="82" t="s">
        <v>414</v>
      </c>
      <c r="F312" s="26">
        <v>88.34</v>
      </c>
      <c r="G312" s="98">
        <f>F312*('Mieszkalne-ankiety'!$R$138/'Mieszkalne-ankiety'!$D$138)</f>
        <v>6.0302467433059759</v>
      </c>
      <c r="H312" s="115">
        <f>F312*('Mieszkalne-ankiety'!$S$138/'Mieszkalne-ankiety'!$D$138)</f>
        <v>1.9109312411809524E-2</v>
      </c>
      <c r="I312" s="89">
        <f>F312*('Mieszkalne-ankiety'!$T$138/'Mieszkalne-ankiety'!$D$138)</f>
        <v>3.905956524627302E-2</v>
      </c>
      <c r="J312" s="95">
        <f>F312*('Mieszkalne-ankiety'!$U$138/'Mieszkalne-ankiety'!$D$138)</f>
        <v>84.680144483446682</v>
      </c>
    </row>
    <row r="313" spans="2:10" x14ac:dyDescent="0.25">
      <c r="B313" s="80" t="s">
        <v>678</v>
      </c>
      <c r="C313" s="80" t="s">
        <v>1443</v>
      </c>
      <c r="D313" s="82" t="s">
        <v>1611</v>
      </c>
      <c r="E313" s="82" t="s">
        <v>414</v>
      </c>
      <c r="F313" s="26">
        <v>107.91</v>
      </c>
      <c r="G313" s="98">
        <f>F313*('Mieszkalne-ankiety'!$R$138/'Mieszkalne-ankiety'!$D$138)</f>
        <v>7.3661300211698872</v>
      </c>
      <c r="H313" s="115">
        <f>F313*('Mieszkalne-ankiety'!$S$138/'Mieszkalne-ankiety'!$D$138)</f>
        <v>2.33426069997551E-2</v>
      </c>
      <c r="I313" s="89">
        <f>F313*('Mieszkalne-ankiety'!$T$138/'Mieszkalne-ankiety'!$D$138)</f>
        <v>4.7712448332865309E-2</v>
      </c>
      <c r="J313" s="95">
        <f>F313*('Mieszkalne-ankiety'!$U$138/'Mieszkalne-ankiety'!$D$138)</f>
        <v>103.43937504198247</v>
      </c>
    </row>
    <row r="314" spans="2:10" x14ac:dyDescent="0.25">
      <c r="B314" s="80" t="s">
        <v>403</v>
      </c>
      <c r="C314" s="80" t="s">
        <v>1443</v>
      </c>
      <c r="D314" s="82" t="s">
        <v>1612</v>
      </c>
      <c r="E314" s="82" t="s">
        <v>414</v>
      </c>
      <c r="F314" s="26">
        <v>96.8</v>
      </c>
      <c r="G314" s="98">
        <f>F314*('Mieszkalne-ankiety'!$R$138/'Mieszkalne-ankiety'!$D$138)</f>
        <v>6.6077415072675851</v>
      </c>
      <c r="H314" s="115">
        <f>F314*('Mieszkalne-ankiety'!$S$138/'Mieszkalne-ankiety'!$D$138)</f>
        <v>2.0939341651156459E-2</v>
      </c>
      <c r="I314" s="89">
        <f>F314*('Mieszkalne-ankiety'!$T$138/'Mieszkalne-ankiety'!$D$138)</f>
        <v>4.2800157525913839E-2</v>
      </c>
      <c r="J314" s="95">
        <f>F314*('Mieszkalne-ankiety'!$U$138/'Mieszkalne-ankiety'!$D$138)</f>
        <v>92.789653452542879</v>
      </c>
    </row>
    <row r="315" spans="2:10" x14ac:dyDescent="0.25">
      <c r="B315" s="80" t="s">
        <v>285</v>
      </c>
      <c r="C315" s="80" t="s">
        <v>1443</v>
      </c>
      <c r="D315" s="82" t="s">
        <v>197</v>
      </c>
      <c r="E315" s="82" t="s">
        <v>414</v>
      </c>
      <c r="F315" s="26">
        <v>120.95</v>
      </c>
      <c r="G315" s="98">
        <f>F315*('Mieszkalne-ankiety'!$R$138/'Mieszkalne-ankiety'!$D$138)</f>
        <v>8.25626379446296</v>
      </c>
      <c r="H315" s="115">
        <f>F315*('Mieszkalne-ankiety'!$S$138/'Mieszkalne-ankiety'!$D$138)</f>
        <v>2.6163361288299318E-2</v>
      </c>
      <c r="I315" s="89">
        <f>F315*('Mieszkalne-ankiety'!$T$138/'Mieszkalne-ankiety'!$D$138)</f>
        <v>5.3478089388009083E-2</v>
      </c>
      <c r="J315" s="95">
        <f>F315*('Mieszkalne-ankiety'!$U$138/'Mieszkalne-ankiety'!$D$138)</f>
        <v>115.93913827567214</v>
      </c>
    </row>
    <row r="316" spans="2:10" x14ac:dyDescent="0.25">
      <c r="B316" s="80" t="s">
        <v>402</v>
      </c>
      <c r="C316" s="80" t="s">
        <v>1443</v>
      </c>
      <c r="D316" s="82" t="s">
        <v>1613</v>
      </c>
      <c r="E316" s="82" t="s">
        <v>414</v>
      </c>
      <c r="F316" s="26">
        <v>108.89</v>
      </c>
      <c r="G316" s="98">
        <f>F316*('Mieszkalne-ankiety'!$R$138/'Mieszkalne-ankiety'!$D$138)</f>
        <v>7.433026577751729</v>
      </c>
      <c r="H316" s="115">
        <f>F316*('Mieszkalne-ankiety'!$S$138/'Mieszkalne-ankiety'!$D$138)</f>
        <v>2.3554596202421767E-2</v>
      </c>
      <c r="I316" s="89">
        <f>F316*('Mieszkalne-ankiety'!$T$138/'Mieszkalne-ankiety'!$D$138)</f>
        <v>4.8145755712776427E-2</v>
      </c>
      <c r="J316" s="95">
        <f>F316*('Mieszkalne-ankiety'!$U$138/'Mieszkalne-ankiety'!$D$138)</f>
        <v>104.37877442610946</v>
      </c>
    </row>
    <row r="317" spans="2:10" x14ac:dyDescent="0.25">
      <c r="B317" s="80" t="s">
        <v>740</v>
      </c>
      <c r="C317" s="80" t="s">
        <v>1443</v>
      </c>
      <c r="D317" s="82" t="s">
        <v>1614</v>
      </c>
      <c r="E317" s="82" t="s">
        <v>414</v>
      </c>
      <c r="F317" s="26">
        <v>121.44</v>
      </c>
      <c r="G317" s="98">
        <f>F317*('Mieszkalne-ankiety'!$R$138/'Mieszkalne-ankiety'!$D$138)</f>
        <v>8.2897120727538791</v>
      </c>
      <c r="H317" s="115">
        <f>F317*('Mieszkalne-ankiety'!$S$138/'Mieszkalne-ankiety'!$D$138)</f>
        <v>2.626935588963265E-2</v>
      </c>
      <c r="I317" s="89">
        <f>F317*('Mieszkalne-ankiety'!$T$138/'Mieszkalne-ankiety'!$D$138)</f>
        <v>5.3694743077964631E-2</v>
      </c>
      <c r="J317" s="95">
        <f>F317*('Mieszkalne-ankiety'!$U$138/'Mieszkalne-ankiety'!$D$138)</f>
        <v>116.40883796773562</v>
      </c>
    </row>
    <row r="318" spans="2:10" x14ac:dyDescent="0.25">
      <c r="B318" s="80" t="s">
        <v>399</v>
      </c>
      <c r="C318" s="80" t="s">
        <v>1443</v>
      </c>
      <c r="D318" s="82" t="s">
        <v>1615</v>
      </c>
      <c r="E318" s="82" t="s">
        <v>414</v>
      </c>
      <c r="F318" s="26">
        <v>190.29</v>
      </c>
      <c r="G318" s="98">
        <f>F318*('Mieszkalne-ankiety'!$R$138/'Mieszkalne-ankiety'!$D$138)</f>
        <v>12.989536481590379</v>
      </c>
      <c r="H318" s="115">
        <f>F318*('Mieszkalne-ankiety'!$S$138/'Mieszkalne-ankiety'!$D$138)</f>
        <v>4.1162678954530608E-2</v>
      </c>
      <c r="I318" s="89">
        <f>F318*('Mieszkalne-ankiety'!$T$138/'Mieszkalne-ankiety'!$D$138)</f>
        <v>8.4136797268658511E-2</v>
      </c>
      <c r="J318" s="95">
        <f>F318*('Mieszkalne-ankiety'!$U$138/'Mieszkalne-ankiety'!$D$138)</f>
        <v>182.40643755665687</v>
      </c>
    </row>
    <row r="319" spans="2:10" x14ac:dyDescent="0.25">
      <c r="B319" s="80" t="s">
        <v>284</v>
      </c>
      <c r="C319" s="80" t="s">
        <v>1443</v>
      </c>
      <c r="D319" s="82" t="s">
        <v>1616</v>
      </c>
      <c r="E319" s="82" t="s">
        <v>414</v>
      </c>
      <c r="F319" s="26">
        <v>134.78</v>
      </c>
      <c r="G319" s="98">
        <f>F319*('Mieszkalne-ankiety'!$R$138/'Mieszkalne-ankiety'!$D$138)</f>
        <v>9.2003243837760866</v>
      </c>
      <c r="H319" s="115">
        <f>F319*('Mieszkalne-ankiety'!$S$138/'Mieszkalne-ankiety'!$D$138)</f>
        <v>2.915500483205442E-2</v>
      </c>
      <c r="I319" s="89">
        <f>F319*('Mieszkalne-ankiety'!$T$138/'Mieszkalne-ankiety'!$D$138)</f>
        <v>5.9593029249407722E-2</v>
      </c>
      <c r="J319" s="95">
        <f>F319*('Mieszkalne-ankiety'!$U$138/'Mieszkalne-ankiety'!$D$138)</f>
        <v>129.19617244146417</v>
      </c>
    </row>
    <row r="320" spans="2:10" x14ac:dyDescent="0.25">
      <c r="B320" s="80" t="s">
        <v>679</v>
      </c>
      <c r="C320" s="80" t="s">
        <v>1443</v>
      </c>
      <c r="D320" s="82" t="s">
        <v>460</v>
      </c>
      <c r="E320" s="82" t="s">
        <v>414</v>
      </c>
      <c r="F320" s="26">
        <v>160.59</v>
      </c>
      <c r="G320" s="98">
        <f>F320*('Mieszkalne-ankiety'!$R$138/'Mieszkalne-ankiety'!$D$138)</f>
        <v>10.962161246406007</v>
      </c>
      <c r="H320" s="115">
        <f>F320*('Mieszkalne-ankiety'!$S$138/'Mieszkalne-ankiety'!$D$138)</f>
        <v>3.4738108220653062E-2</v>
      </c>
      <c r="I320" s="89">
        <f>F320*('Mieszkalne-ankiety'!$T$138/'Mieszkalne-ankiety'!$D$138)</f>
        <v>7.1004930755025869E-2</v>
      </c>
      <c r="J320" s="95">
        <f>F320*('Mieszkalne-ankiety'!$U$138/'Mieszkalne-ankiety'!$D$138)</f>
        <v>153.93688479280851</v>
      </c>
    </row>
    <row r="321" spans="2:10" x14ac:dyDescent="0.25">
      <c r="B321" s="80" t="s">
        <v>652</v>
      </c>
      <c r="C321" s="80" t="s">
        <v>1443</v>
      </c>
      <c r="D321" s="82" t="s">
        <v>1617</v>
      </c>
      <c r="E321" s="82" t="s">
        <v>414</v>
      </c>
      <c r="F321" s="26">
        <v>132.41</v>
      </c>
      <c r="G321" s="98">
        <f>F321*('Mieszkalne-ankiety'!$R$138/'Mieszkalne-ankiety'!$D$138)</f>
        <v>9.0385439357159196</v>
      </c>
      <c r="H321" s="115">
        <f>F321*('Mieszkalne-ankiety'!$S$138/'Mieszkalne-ankiety'!$D$138)</f>
        <v>2.8642337066421764E-2</v>
      </c>
      <c r="I321" s="89">
        <f>F321*('Mieszkalne-ankiety'!$T$138/'Mieszkalne-ankiety'!$D$138)</f>
        <v>5.8545132830643089E-2</v>
      </c>
      <c r="J321" s="95">
        <f>F321*('Mieszkalne-ankiety'!$U$138/'Mieszkalne-ankiety'!$D$138)</f>
        <v>126.92435964515707</v>
      </c>
    </row>
    <row r="322" spans="2:10" x14ac:dyDescent="0.25">
      <c r="B322" s="80" t="s">
        <v>653</v>
      </c>
      <c r="C322" s="80" t="s">
        <v>1443</v>
      </c>
      <c r="D322" s="82" t="s">
        <v>1618</v>
      </c>
      <c r="E322" s="82" t="s">
        <v>414</v>
      </c>
      <c r="F322" s="26">
        <v>108.1</v>
      </c>
      <c r="G322" s="98">
        <f>F322*('Mieszkalne-ankiety'!$R$138/'Mieszkalne-ankiety'!$D$138)</f>
        <v>7.3790997617316725</v>
      </c>
      <c r="H322" s="115">
        <f>F322*('Mieszkalne-ankiety'!$S$138/'Mieszkalne-ankiety'!$D$138)</f>
        <v>2.338370694721088E-2</v>
      </c>
      <c r="I322" s="89">
        <f>F322*('Mieszkalne-ankiety'!$T$138/'Mieszkalne-ankiety'!$D$138)</f>
        <v>4.7796456906521546E-2</v>
      </c>
      <c r="J322" s="95">
        <f>F322*('Mieszkalne-ankiety'!$U$138/'Mieszkalne-ankiety'!$D$138)</f>
        <v>103.62150349400709</v>
      </c>
    </row>
    <row r="323" spans="2:10" x14ac:dyDescent="0.25">
      <c r="B323" s="80" t="s">
        <v>405</v>
      </c>
      <c r="C323" s="80" t="s">
        <v>1443</v>
      </c>
      <c r="D323" s="82" t="s">
        <v>264</v>
      </c>
      <c r="E323" s="82" t="s">
        <v>414</v>
      </c>
      <c r="F323" s="26">
        <v>90.57</v>
      </c>
      <c r="G323" s="98">
        <f>F323*('Mieszkalne-ankiety'!$R$138/'Mieszkalne-ankiety'!$D$138)</f>
        <v>6.1824705404258795</v>
      </c>
      <c r="H323" s="115">
        <f>F323*('Mieszkalne-ankiety'!$S$138/'Mieszkalne-ankiety'!$D$138)</f>
        <v>1.9591696005632649E-2</v>
      </c>
      <c r="I323" s="89">
        <f>F323*('Mieszkalne-ankiety'!$T$138/'Mieszkalne-ankiety'!$D$138)</f>
        <v>4.0045560610764627E-2</v>
      </c>
      <c r="J323" s="95">
        <f>F323*('Mieszkalne-ankiety'!$U$138/'Mieszkalne-ankiety'!$D$138)</f>
        <v>86.817757367735624</v>
      </c>
    </row>
    <row r="324" spans="2:10" x14ac:dyDescent="0.25">
      <c r="B324" s="80" t="s">
        <v>654</v>
      </c>
      <c r="C324" s="80" t="s">
        <v>1443</v>
      </c>
      <c r="D324" s="82" t="s">
        <v>383</v>
      </c>
      <c r="E324" s="82" t="s">
        <v>414</v>
      </c>
      <c r="F324" s="26">
        <v>71.27</v>
      </c>
      <c r="G324" s="98">
        <f>F324*('Mieszkalne-ankiety'!$R$138/'Mieszkalne-ankiety'!$D$138)</f>
        <v>4.86501794651819</v>
      </c>
      <c r="H324" s="115">
        <f>F324*('Mieszkalne-ankiety'!$S$138/'Mieszkalne-ankiety'!$D$138)</f>
        <v>1.5416806606176869E-2</v>
      </c>
      <c r="I324" s="89">
        <f>F324*('Mieszkalne-ankiety'!$T$138/'Mieszkalne-ankiety'!$D$138)</f>
        <v>3.1512058128841725E-2</v>
      </c>
      <c r="J324" s="95">
        <f>F324*('Mieszkalne-ankiety'!$U$138/'Mieszkalne-ankiety'!$D$138)</f>
        <v>68.317340925234831</v>
      </c>
    </row>
    <row r="325" spans="2:10" x14ac:dyDescent="0.25">
      <c r="B325" s="80" t="s">
        <v>407</v>
      </c>
      <c r="C325" s="80" t="s">
        <v>1443</v>
      </c>
      <c r="D325" s="82" t="s">
        <v>456</v>
      </c>
      <c r="E325" s="82" t="s">
        <v>414</v>
      </c>
      <c r="F325" s="26">
        <v>123.84</v>
      </c>
      <c r="G325" s="98">
        <f>F325*('Mieszkalne-ankiety'!$R$138/'Mieszkalne-ankiety'!$D$138)</f>
        <v>8.4535403745869608</v>
      </c>
      <c r="H325" s="115">
        <f>F325*('Mieszkalne-ankiety'!$S$138/'Mieszkalne-ankiety'!$D$138)</f>
        <v>2.678851312065306E-2</v>
      </c>
      <c r="I325" s="89">
        <f>F325*('Mieszkalne-ankiety'!$T$138/'Mieszkalne-ankiety'!$D$138)</f>
        <v>5.4755904008359196E-2</v>
      </c>
      <c r="J325" s="95">
        <f>F325*('Mieszkalne-ankiety'!$U$138/'Mieszkalne-ankiety'!$D$138)</f>
        <v>118.70940788804661</v>
      </c>
    </row>
    <row r="326" spans="2:10" x14ac:dyDescent="0.25">
      <c r="B326" s="80" t="s">
        <v>741</v>
      </c>
      <c r="C326" s="80" t="s">
        <v>1443</v>
      </c>
      <c r="D326" s="82" t="s">
        <v>177</v>
      </c>
      <c r="E326" s="82" t="s">
        <v>414</v>
      </c>
      <c r="F326" s="26">
        <v>118.2</v>
      </c>
      <c r="G326" s="98">
        <f>F326*('Mieszkalne-ankiety'!$R$138/'Mieszkalne-ankiety'!$D$138)</f>
        <v>8.0685438652792207</v>
      </c>
      <c r="H326" s="115">
        <f>F326*('Mieszkalne-ankiety'!$S$138/'Mieszkalne-ankiety'!$D$138)</f>
        <v>2.5568493627755099E-2</v>
      </c>
      <c r="I326" s="89">
        <f>F326*('Mieszkalne-ankiety'!$T$138/'Mieszkalne-ankiety'!$D$138)</f>
        <v>5.2262175821931982E-2</v>
      </c>
      <c r="J326" s="95">
        <f>F326*('Mieszkalne-ankiety'!$U$138/'Mieszkalne-ankiety'!$D$138)</f>
        <v>113.30306857531581</v>
      </c>
    </row>
    <row r="327" spans="2:10" x14ac:dyDescent="0.25">
      <c r="B327" s="80" t="s">
        <v>742</v>
      </c>
      <c r="C327" s="80" t="s">
        <v>1443</v>
      </c>
      <c r="D327" s="82" t="s">
        <v>500</v>
      </c>
      <c r="E327" s="82" t="s">
        <v>414</v>
      </c>
      <c r="F327" s="26">
        <v>150.94999999999999</v>
      </c>
      <c r="G327" s="98">
        <f>F327*('Mieszkalne-ankiety'!$R$138/'Mieszkalne-ankiety'!$D$138)</f>
        <v>10.304117567376466</v>
      </c>
      <c r="H327" s="115">
        <f>F327*('Mieszkalne-ankiety'!$S$138/'Mieszkalne-ankiety'!$D$138)</f>
        <v>3.2652826676054417E-2</v>
      </c>
      <c r="I327" s="89">
        <f>F327*('Mieszkalne-ankiety'!$T$138/'Mieszkalne-ankiety'!$D$138)</f>
        <v>6.674260101794105E-2</v>
      </c>
      <c r="J327" s="95">
        <f>F327*('Mieszkalne-ankiety'!$U$138/'Mieszkalne-ankiety'!$D$138)</f>
        <v>144.69626227955939</v>
      </c>
    </row>
    <row r="328" spans="2:10" x14ac:dyDescent="0.25">
      <c r="B328" s="80" t="s">
        <v>573</v>
      </c>
      <c r="C328" s="80" t="s">
        <v>1443</v>
      </c>
      <c r="D328" s="82" t="s">
        <v>499</v>
      </c>
      <c r="E328" s="82" t="s">
        <v>414</v>
      </c>
      <c r="F328" s="26">
        <v>130.41999999999999</v>
      </c>
      <c r="G328" s="98">
        <f>F328*('Mieszkalne-ankiety'!$R$138/'Mieszkalne-ankiety'!$D$138)</f>
        <v>8.9027029687793213</v>
      </c>
      <c r="H328" s="115">
        <f>F328*('Mieszkalne-ankiety'!$S$138/'Mieszkalne-ankiety'!$D$138)</f>
        <v>2.8211869195700675E-2</v>
      </c>
      <c r="I328" s="89">
        <f>F328*('Mieszkalne-ankiety'!$T$138/'Mieszkalne-ankiety'!$D$138)</f>
        <v>5.7665253559190929E-2</v>
      </c>
      <c r="J328" s="95">
        <f>F328*('Mieszkalne-ankiety'!$U$138/'Mieszkalne-ankiety'!$D$138)</f>
        <v>125.01680375289919</v>
      </c>
    </row>
    <row r="329" spans="2:10" x14ac:dyDescent="0.25">
      <c r="B329" s="80" t="s">
        <v>150</v>
      </c>
      <c r="C329" s="80" t="s">
        <v>1443</v>
      </c>
      <c r="D329" s="82" t="s">
        <v>175</v>
      </c>
      <c r="E329" s="82" t="s">
        <v>414</v>
      </c>
      <c r="F329" s="26">
        <v>105.1</v>
      </c>
      <c r="G329" s="98">
        <f>F329*('Mieszkalne-ankiety'!$R$138/'Mieszkalne-ankiety'!$D$138)</f>
        <v>7.1743143844403221</v>
      </c>
      <c r="H329" s="115">
        <f>F329*('Mieszkalne-ankiety'!$S$138/'Mieszkalne-ankiety'!$D$138)</f>
        <v>2.2734760408435372E-2</v>
      </c>
      <c r="I329" s="89">
        <f>F329*('Mieszkalne-ankiety'!$T$138/'Mieszkalne-ankiety'!$D$138)</f>
        <v>4.6470005743528352E-2</v>
      </c>
      <c r="J329" s="95">
        <f>F329*('Mieszkalne-ankiety'!$U$138/'Mieszkalne-ankiety'!$D$138)</f>
        <v>100.74579109361837</v>
      </c>
    </row>
    <row r="330" spans="2:10" x14ac:dyDescent="0.25">
      <c r="B330" s="80" t="s">
        <v>743</v>
      </c>
      <c r="C330" s="80" t="s">
        <v>1443</v>
      </c>
      <c r="D330" s="82" t="s">
        <v>1619</v>
      </c>
      <c r="E330" s="82" t="s">
        <v>414</v>
      </c>
      <c r="F330" s="26">
        <v>161.82</v>
      </c>
      <c r="G330" s="98">
        <f>F330*('Mieszkalne-ankiety'!$R$138/'Mieszkalne-ankiety'!$D$138)</f>
        <v>11.046123251095461</v>
      </c>
      <c r="H330" s="115">
        <f>F330*('Mieszkalne-ankiety'!$S$138/'Mieszkalne-ankiety'!$D$138)</f>
        <v>3.5004176301551018E-2</v>
      </c>
      <c r="I330" s="89">
        <f>F330*('Mieszkalne-ankiety'!$T$138/'Mieszkalne-ankiety'!$D$138)</f>
        <v>7.1548775731853073E-2</v>
      </c>
      <c r="J330" s="95">
        <f>F330*('Mieszkalne-ankiety'!$U$138/'Mieszkalne-ankiety'!$D$138)</f>
        <v>155.11592687696788</v>
      </c>
    </row>
    <row r="331" spans="2:10" x14ac:dyDescent="0.25">
      <c r="B331" s="80" t="s">
        <v>744</v>
      </c>
      <c r="C331" s="80" t="s">
        <v>1443</v>
      </c>
      <c r="D331" s="82" t="s">
        <v>704</v>
      </c>
      <c r="E331" s="82" t="s">
        <v>414</v>
      </c>
      <c r="F331" s="26">
        <v>106.36</v>
      </c>
      <c r="G331" s="98">
        <f>F331*('Mieszkalne-ankiety'!$R$138/'Mieszkalne-ankiety'!$D$138)</f>
        <v>7.2603242429026897</v>
      </c>
      <c r="H331" s="115">
        <f>F331*('Mieszkalne-ankiety'!$S$138/'Mieszkalne-ankiety'!$D$138)</f>
        <v>2.3007317954721086E-2</v>
      </c>
      <c r="I331" s="89">
        <f>F331*('Mieszkalne-ankiety'!$T$138/'Mieszkalne-ankiety'!$D$138)</f>
        <v>4.7027115231985495E-2</v>
      </c>
      <c r="J331" s="95">
        <f>F331*('Mieszkalne-ankiety'!$U$138/'Mieszkalne-ankiety'!$D$138)</f>
        <v>101.95359030178163</v>
      </c>
    </row>
    <row r="332" spans="2:10" x14ac:dyDescent="0.25">
      <c r="B332" s="80" t="s">
        <v>655</v>
      </c>
      <c r="C332" s="80" t="s">
        <v>1443</v>
      </c>
      <c r="D332" s="82" t="s">
        <v>173</v>
      </c>
      <c r="E332" s="82" t="s">
        <v>414</v>
      </c>
      <c r="F332" s="26">
        <v>123.3</v>
      </c>
      <c r="G332" s="98">
        <f>F332*('Mieszkalne-ankiety'!$R$138/'Mieszkalne-ankiety'!$D$138)</f>
        <v>8.4166790066745172</v>
      </c>
      <c r="H332" s="115">
        <f>F332*('Mieszkalne-ankiety'!$S$138/'Mieszkalne-ankiety'!$D$138)</f>
        <v>2.6671702743673465E-2</v>
      </c>
      <c r="I332" s="89">
        <f>F332*('Mieszkalne-ankiety'!$T$138/'Mieszkalne-ankiety'!$D$138)</f>
        <v>5.4517142799020417E-2</v>
      </c>
      <c r="J332" s="95">
        <f>F332*('Mieszkalne-ankiety'!$U$138/'Mieszkalne-ankiety'!$D$138)</f>
        <v>118.19177965597663</v>
      </c>
    </row>
    <row r="333" spans="2:10" x14ac:dyDescent="0.25">
      <c r="B333" s="80" t="s">
        <v>166</v>
      </c>
      <c r="C333" s="80" t="s">
        <v>1443</v>
      </c>
      <c r="D333" s="82" t="s">
        <v>172</v>
      </c>
      <c r="E333" s="82" t="s">
        <v>414</v>
      </c>
      <c r="F333" s="26">
        <v>80.67</v>
      </c>
      <c r="G333" s="98">
        <f>F333*('Mieszkalne-ankiety'!$R$138/'Mieszkalne-ankiety'!$D$138)</f>
        <v>5.5066787953644223</v>
      </c>
      <c r="H333" s="115">
        <f>F333*('Mieszkalne-ankiety'!$S$138/'Mieszkalne-ankiety'!$D$138)</f>
        <v>1.7450172427673469E-2</v>
      </c>
      <c r="I333" s="89">
        <f>F333*('Mieszkalne-ankiety'!$T$138/'Mieszkalne-ankiety'!$D$138)</f>
        <v>3.5668271772887082E-2</v>
      </c>
      <c r="J333" s="95">
        <f>F333*('Mieszkalne-ankiety'!$U$138/'Mieszkalne-ankiety'!$D$138)</f>
        <v>77.327906446452843</v>
      </c>
    </row>
    <row r="334" spans="2:10" x14ac:dyDescent="0.25">
      <c r="B334" s="80" t="s">
        <v>656</v>
      </c>
      <c r="C334" s="80" t="s">
        <v>1443</v>
      </c>
      <c r="D334" s="82" t="s">
        <v>1620</v>
      </c>
      <c r="E334" s="82" t="s">
        <v>414</v>
      </c>
      <c r="F334" s="26">
        <v>115.8</v>
      </c>
      <c r="G334" s="98">
        <f>F334*('Mieszkalne-ankiety'!$R$138/'Mieszkalne-ankiety'!$D$138)</f>
        <v>7.9047155634461399</v>
      </c>
      <c r="H334" s="115">
        <f>F334*('Mieszkalne-ankiety'!$S$138/'Mieszkalne-ankiety'!$D$138)</f>
        <v>2.5049336396734692E-2</v>
      </c>
      <c r="I334" s="89">
        <f>F334*('Mieszkalne-ankiety'!$T$138/'Mieszkalne-ankiety'!$D$138)</f>
        <v>5.1201014891537423E-2</v>
      </c>
      <c r="J334" s="95">
        <f>F334*('Mieszkalne-ankiety'!$U$138/'Mieszkalne-ankiety'!$D$138)</f>
        <v>111.00249865500481</v>
      </c>
    </row>
    <row r="335" spans="2:10" x14ac:dyDescent="0.25">
      <c r="B335" s="80" t="s">
        <v>745</v>
      </c>
      <c r="C335" s="80" t="s">
        <v>1443</v>
      </c>
      <c r="D335" s="82" t="s">
        <v>144</v>
      </c>
      <c r="E335" s="82" t="s">
        <v>414</v>
      </c>
      <c r="F335" s="26">
        <v>84.55</v>
      </c>
      <c r="G335" s="98">
        <f>F335*('Mieszkalne-ankiety'!$R$138/'Mieszkalne-ankiety'!$D$138)</f>
        <v>5.7715345499945689</v>
      </c>
      <c r="H335" s="115">
        <f>F335*('Mieszkalne-ankiety'!$S$138/'Mieszkalne-ankiety'!$D$138)</f>
        <v>1.8289476617823128E-2</v>
      </c>
      <c r="I335" s="89">
        <f>F335*('Mieszkalne-ankiety'!$T$138/'Mieszkalne-ankiety'!$D$138)</f>
        <v>3.7383815277024945E-2</v>
      </c>
      <c r="J335" s="95">
        <f>F335*('Mieszkalne-ankiety'!$U$138/'Mieszkalne-ankiety'!$D$138)</f>
        <v>81.047161150955588</v>
      </c>
    </row>
    <row r="336" spans="2:10" x14ac:dyDescent="0.25">
      <c r="B336" s="80" t="s">
        <v>746</v>
      </c>
      <c r="C336" s="80" t="s">
        <v>1443</v>
      </c>
      <c r="D336" s="82" t="s">
        <v>143</v>
      </c>
      <c r="E336" s="82" t="s">
        <v>414</v>
      </c>
      <c r="F336" s="26">
        <v>66.680000000000007</v>
      </c>
      <c r="G336" s="98">
        <f>F336*('Mieszkalne-ankiety'!$R$138/'Mieszkalne-ankiety'!$D$138)</f>
        <v>4.5516963192624242</v>
      </c>
      <c r="H336" s="115">
        <f>F336*('Mieszkalne-ankiety'!$S$138/'Mieszkalne-ankiety'!$D$138)</f>
        <v>1.442391840185034E-2</v>
      </c>
      <c r="I336" s="89">
        <f>F336*('Mieszkalne-ankiety'!$T$138/'Mieszkalne-ankiety'!$D$138)</f>
        <v>2.9482587849462141E-2</v>
      </c>
      <c r="J336" s="95">
        <f>F336*('Mieszkalne-ankiety'!$U$138/'Mieszkalne-ankiety'!$D$138)</f>
        <v>63.91750095264009</v>
      </c>
    </row>
    <row r="337" spans="2:10" x14ac:dyDescent="0.25">
      <c r="B337" s="80" t="s">
        <v>321</v>
      </c>
      <c r="C337" s="80" t="s">
        <v>1443</v>
      </c>
      <c r="D337" s="82" t="s">
        <v>143</v>
      </c>
      <c r="E337" s="82" t="s">
        <v>414</v>
      </c>
      <c r="F337" s="26">
        <v>104.48</v>
      </c>
      <c r="G337" s="98">
        <f>F337*('Mieszkalne-ankiety'!$R$138/'Mieszkalne-ankiety'!$D$138)</f>
        <v>7.1319920731334436</v>
      </c>
      <c r="H337" s="115">
        <f>F337*('Mieszkalne-ankiety'!$S$138/'Mieszkalne-ankiety'!$D$138)</f>
        <v>2.2600644790421766E-2</v>
      </c>
      <c r="I337" s="89">
        <f>F337*('Mieszkalne-ankiety'!$T$138/'Mieszkalne-ankiety'!$D$138)</f>
        <v>4.6195872503176423E-2</v>
      </c>
      <c r="J337" s="95">
        <f>F337*('Mieszkalne-ankiety'!$U$138/'Mieszkalne-ankiety'!$D$138)</f>
        <v>100.15147719753803</v>
      </c>
    </row>
    <row r="338" spans="2:10" x14ac:dyDescent="0.25">
      <c r="B338" s="80" t="s">
        <v>747</v>
      </c>
      <c r="C338" s="80" t="s">
        <v>1443</v>
      </c>
      <c r="D338" s="82" t="s">
        <v>253</v>
      </c>
      <c r="E338" s="82" t="s">
        <v>414</v>
      </c>
      <c r="F338" s="26">
        <v>106.98</v>
      </c>
      <c r="G338" s="98">
        <f>F338*('Mieszkalne-ankiety'!$R$138/'Mieszkalne-ankiety'!$D$138)</f>
        <v>7.3026465542095691</v>
      </c>
      <c r="H338" s="115">
        <f>F338*('Mieszkalne-ankiety'!$S$138/'Mieszkalne-ankiety'!$D$138)</f>
        <v>2.3141433572734692E-2</v>
      </c>
      <c r="I338" s="89">
        <f>F338*('Mieszkalne-ankiety'!$T$138/'Mieszkalne-ankiety'!$D$138)</f>
        <v>4.7301248472337423E-2</v>
      </c>
      <c r="J338" s="95">
        <f>F338*('Mieszkalne-ankiety'!$U$138/'Mieszkalne-ankiety'!$D$138)</f>
        <v>102.54790419786197</v>
      </c>
    </row>
    <row r="339" spans="2:10" x14ac:dyDescent="0.25">
      <c r="B339" s="80" t="s">
        <v>170</v>
      </c>
      <c r="C339" s="80" t="s">
        <v>1443</v>
      </c>
      <c r="D339" s="82" t="s">
        <v>139</v>
      </c>
      <c r="E339" s="82" t="s">
        <v>414</v>
      </c>
      <c r="F339" s="26">
        <v>76.78</v>
      </c>
      <c r="G339" s="98">
        <f>F339*('Mieszkalne-ankiety'!$R$138/'Mieszkalne-ankiety'!$D$138)</f>
        <v>5.2411404228099707</v>
      </c>
      <c r="H339" s="115">
        <f>F339*('Mieszkalne-ankiety'!$S$138/'Mieszkalne-ankiety'!$D$138)</f>
        <v>1.6608705082394558E-2</v>
      </c>
      <c r="I339" s="89">
        <f>F339*('Mieszkalne-ankiety'!$T$138/'Mieszkalne-ankiety'!$D$138)</f>
        <v>3.3948306764872566E-2</v>
      </c>
      <c r="J339" s="95">
        <f>F339*('Mieszkalne-ankiety'!$U$138/'Mieszkalne-ankiety'!$D$138)</f>
        <v>73.599066033948787</v>
      </c>
    </row>
    <row r="340" spans="2:10" x14ac:dyDescent="0.25">
      <c r="B340" s="80" t="s">
        <v>580</v>
      </c>
      <c r="C340" s="80" t="s">
        <v>1443</v>
      </c>
      <c r="D340" s="82" t="s">
        <v>137</v>
      </c>
      <c r="E340" s="82" t="s">
        <v>414</v>
      </c>
      <c r="F340" s="26">
        <v>94.16</v>
      </c>
      <c r="G340" s="98">
        <f>F340*('Mieszkalne-ankiety'!$R$138/'Mieszkalne-ankiety'!$D$138)</f>
        <v>6.4275303752511963</v>
      </c>
      <c r="H340" s="115">
        <f>F340*('Mieszkalne-ankiety'!$S$138/'Mieszkalne-ankiety'!$D$138)</f>
        <v>2.0368268697034012E-2</v>
      </c>
      <c r="I340" s="89">
        <f>F340*('Mieszkalne-ankiety'!$T$138/'Mieszkalne-ankiety'!$D$138)</f>
        <v>4.1632880502479826E-2</v>
      </c>
      <c r="J340" s="95">
        <f>F340*('Mieszkalne-ankiety'!$U$138/'Mieszkalne-ankiety'!$D$138)</f>
        <v>90.259026540200807</v>
      </c>
    </row>
    <row r="341" spans="2:10" x14ac:dyDescent="0.25">
      <c r="B341" s="80" t="s">
        <v>171</v>
      </c>
      <c r="C341" s="80" t="s">
        <v>1443</v>
      </c>
      <c r="D341" s="82" t="s">
        <v>1503</v>
      </c>
      <c r="E341" s="82" t="s">
        <v>414</v>
      </c>
      <c r="F341" s="26">
        <v>226.17</v>
      </c>
      <c r="G341" s="98">
        <f>F341*('Mieszkalne-ankiety'!$R$138/'Mieszkalne-ankiety'!$D$138)</f>
        <v>15.438769593994934</v>
      </c>
      <c r="H341" s="115">
        <f>F341*('Mieszkalne-ankiety'!$S$138/'Mieszkalne-ankiety'!$D$138)</f>
        <v>4.8924079558285705E-2</v>
      </c>
      <c r="I341" s="89">
        <f>F341*('Mieszkalne-ankiety'!$T$138/'Mieszkalne-ankiety'!$D$138)</f>
        <v>0.10000115317805715</v>
      </c>
      <c r="J341" s="95">
        <f>F341*('Mieszkalne-ankiety'!$U$138/'Mieszkalne-ankiety'!$D$138)</f>
        <v>216.79995786530603</v>
      </c>
    </row>
    <row r="342" spans="2:10" x14ac:dyDescent="0.25">
      <c r="B342" s="80" t="s">
        <v>174</v>
      </c>
      <c r="C342" s="80" t="s">
        <v>1443</v>
      </c>
      <c r="D342" s="82" t="s">
        <v>1621</v>
      </c>
      <c r="E342" s="82" t="s">
        <v>414</v>
      </c>
      <c r="F342" s="26">
        <v>269.14</v>
      </c>
      <c r="G342" s="98">
        <f>F342*('Mieszkalne-ankiety'!$R$138/'Mieszkalne-ankiety'!$D$138)</f>
        <v>18.371978814731381</v>
      </c>
      <c r="H342" s="115">
        <f>F342*('Mieszkalne-ankiety'!$S$138/'Mieszkalne-ankiety'!$D$138)</f>
        <v>5.8219157148680263E-2</v>
      </c>
      <c r="I342" s="89">
        <f>F342*('Mieszkalne-ankiety'!$T$138/'Mieszkalne-ankiety'!$D$138)</f>
        <v>0.11900035533599639</v>
      </c>
      <c r="J342" s="95">
        <f>F342*('Mieszkalne-ankiety'!$U$138/'Mieszkalne-ankiety'!$D$138)</f>
        <v>257.98974514687387</v>
      </c>
    </row>
    <row r="343" spans="2:10" x14ac:dyDescent="0.25">
      <c r="B343" s="80" t="s">
        <v>176</v>
      </c>
      <c r="C343" s="80" t="s">
        <v>1443</v>
      </c>
      <c r="D343" s="82" t="s">
        <v>1622</v>
      </c>
      <c r="E343" s="82" t="s">
        <v>414</v>
      </c>
      <c r="F343" s="26">
        <v>170.85</v>
      </c>
      <c r="G343" s="98">
        <f>F343*('Mieszkalne-ankiety'!$R$138/'Mieszkalne-ankiety'!$D$138)</f>
        <v>11.662527236742427</v>
      </c>
      <c r="H343" s="115">
        <f>F343*('Mieszkalne-ankiety'!$S$138/'Mieszkalne-ankiety'!$D$138)</f>
        <v>3.6957505383265303E-2</v>
      </c>
      <c r="I343" s="89">
        <f>F343*('Mieszkalne-ankiety'!$T$138/'Mieszkalne-ankiety'!$D$138)</f>
        <v>7.5541393732462589E-2</v>
      </c>
      <c r="J343" s="95">
        <f>F343*('Mieszkalne-ankiety'!$U$138/'Mieszkalne-ankiety'!$D$138)</f>
        <v>163.77182120213794</v>
      </c>
    </row>
    <row r="344" spans="2:10" x14ac:dyDescent="0.25">
      <c r="B344" s="80" t="s">
        <v>178</v>
      </c>
      <c r="C344" s="80" t="s">
        <v>1443</v>
      </c>
      <c r="D344" s="82" t="s">
        <v>1623</v>
      </c>
      <c r="E344" s="82" t="s">
        <v>414</v>
      </c>
      <c r="F344" s="26">
        <v>165.54</v>
      </c>
      <c r="G344" s="98">
        <f>F344*('Mieszkalne-ankiety'!$R$138/'Mieszkalne-ankiety'!$D$138)</f>
        <v>11.300057118936735</v>
      </c>
      <c r="H344" s="115">
        <f>F344*('Mieszkalne-ankiety'!$S$138/'Mieszkalne-ankiety'!$D$138)</f>
        <v>3.5808870009632648E-2</v>
      </c>
      <c r="I344" s="89">
        <f>F344*('Mieszkalne-ankiety'!$T$138/'Mieszkalne-ankiety'!$D$138)</f>
        <v>7.3193575173964631E-2</v>
      </c>
      <c r="J344" s="95">
        <f>F344*('Mieszkalne-ankiety'!$U$138/'Mieszkalne-ankiety'!$D$138)</f>
        <v>158.6818102534499</v>
      </c>
    </row>
    <row r="345" spans="2:10" x14ac:dyDescent="0.25">
      <c r="B345" s="80" t="s">
        <v>605</v>
      </c>
      <c r="C345" s="80" t="s">
        <v>1443</v>
      </c>
      <c r="D345" s="82" t="s">
        <v>273</v>
      </c>
      <c r="E345" s="82" t="s">
        <v>414</v>
      </c>
      <c r="F345" s="26">
        <v>76.430000000000007</v>
      </c>
      <c r="G345" s="98">
        <f>F345*('Mieszkalne-ankiety'!$R$138/'Mieszkalne-ankiety'!$D$138)</f>
        <v>5.2172487954593141</v>
      </c>
      <c r="H345" s="115">
        <f>F345*('Mieszkalne-ankiety'!$S$138/'Mieszkalne-ankiety'!$D$138)</f>
        <v>1.6532994652870749E-2</v>
      </c>
      <c r="I345" s="89">
        <f>F345*('Mieszkalne-ankiety'!$T$138/'Mieszkalne-ankiety'!$D$138)</f>
        <v>3.379355412919003E-2</v>
      </c>
      <c r="J345" s="95">
        <f>F345*('Mieszkalne-ankiety'!$U$138/'Mieszkalne-ankiety'!$D$138)</f>
        <v>73.263566253903448</v>
      </c>
    </row>
    <row r="346" spans="2:10" x14ac:dyDescent="0.25">
      <c r="B346" s="80" t="s">
        <v>269</v>
      </c>
      <c r="C346" s="80" t="s">
        <v>1443</v>
      </c>
      <c r="D346" s="82" t="s">
        <v>603</v>
      </c>
      <c r="E346" s="82" t="s">
        <v>414</v>
      </c>
      <c r="F346" s="26">
        <v>106.52</v>
      </c>
      <c r="G346" s="98">
        <f>F346*('Mieszkalne-ankiety'!$R$138/'Mieszkalne-ankiety'!$D$138)</f>
        <v>7.2712461296915611</v>
      </c>
      <c r="H346" s="115">
        <f>F346*('Mieszkalne-ankiety'!$S$138/'Mieszkalne-ankiety'!$D$138)</f>
        <v>2.3041928436789112E-2</v>
      </c>
      <c r="I346" s="89">
        <f>F346*('Mieszkalne-ankiety'!$T$138/'Mieszkalne-ankiety'!$D$138)</f>
        <v>4.70978592940118E-2</v>
      </c>
      <c r="J346" s="95">
        <f>F346*('Mieszkalne-ankiety'!$U$138/'Mieszkalne-ankiety'!$D$138)</f>
        <v>102.10696162980236</v>
      </c>
    </row>
    <row r="347" spans="2:10" x14ac:dyDescent="0.25">
      <c r="B347" s="80" t="s">
        <v>180</v>
      </c>
      <c r="C347" s="80" t="s">
        <v>1443</v>
      </c>
      <c r="D347" s="82" t="s">
        <v>750</v>
      </c>
      <c r="E347" s="82" t="s">
        <v>414</v>
      </c>
      <c r="F347" s="26">
        <v>117.23</v>
      </c>
      <c r="G347" s="98">
        <f>F347*('Mieszkalne-ankiety'!$R$138/'Mieszkalne-ankiety'!$D$138)</f>
        <v>8.0023299266216839</v>
      </c>
      <c r="H347" s="115">
        <f>F347*('Mieszkalne-ankiety'!$S$138/'Mieszkalne-ankiety'!$D$138)</f>
        <v>2.5358667580217684E-2</v>
      </c>
      <c r="I347" s="89">
        <f>F347*('Mieszkalne-ankiety'!$T$138/'Mieszkalne-ankiety'!$D$138)</f>
        <v>5.1833289945897518E-2</v>
      </c>
      <c r="J347" s="95">
        <f>F347*('Mieszkalne-ankiety'!$U$138/'Mieszkalne-ankiety'!$D$138)</f>
        <v>112.37325489919012</v>
      </c>
    </row>
    <row r="348" spans="2:10" x14ac:dyDescent="0.25">
      <c r="B348" s="80" t="s">
        <v>271</v>
      </c>
      <c r="C348" s="80" t="s">
        <v>1443</v>
      </c>
      <c r="D348" s="82" t="s">
        <v>758</v>
      </c>
      <c r="E348" s="82" t="s">
        <v>414</v>
      </c>
      <c r="F348" s="26">
        <v>91.42</v>
      </c>
      <c r="G348" s="98">
        <f>F348*('Mieszkalne-ankiety'!$R$138/'Mieszkalne-ankiety'!$D$138)</f>
        <v>6.2404930639917628</v>
      </c>
      <c r="H348" s="115">
        <f>F348*('Mieszkalne-ankiety'!$S$138/'Mieszkalne-ankiety'!$D$138)</f>
        <v>1.9775564191619046E-2</v>
      </c>
      <c r="I348" s="89">
        <f>F348*('Mieszkalne-ankiety'!$T$138/'Mieszkalne-ankiety'!$D$138)</f>
        <v>4.0421388440279371E-2</v>
      </c>
      <c r="J348" s="95">
        <f>F348*('Mieszkalne-ankiety'!$U$138/'Mieszkalne-ankiety'!$D$138)</f>
        <v>87.632542547845773</v>
      </c>
    </row>
    <row r="349" spans="2:10" x14ac:dyDescent="0.25">
      <c r="B349" s="80" t="s">
        <v>657</v>
      </c>
      <c r="C349" s="80" t="s">
        <v>1443</v>
      </c>
      <c r="D349" s="82" t="s">
        <v>666</v>
      </c>
      <c r="E349" s="82" t="s">
        <v>414</v>
      </c>
      <c r="F349" s="26">
        <v>112.16</v>
      </c>
      <c r="G349" s="98">
        <f>F349*('Mieszkalne-ankiety'!$R$138/'Mieszkalne-ankiety'!$D$138)</f>
        <v>7.6562426389993012</v>
      </c>
      <c r="H349" s="115">
        <f>F349*('Mieszkalne-ankiety'!$S$138/'Mieszkalne-ankiety'!$D$138)</f>
        <v>2.4261947929687073E-2</v>
      </c>
      <c r="I349" s="89">
        <f>F349*('Mieszkalne-ankiety'!$T$138/'Mieszkalne-ankiety'!$D$138)</f>
        <v>4.9591587480439007E-2</v>
      </c>
      <c r="J349" s="95">
        <f>F349*('Mieszkalne-ankiety'!$U$138/'Mieszkalne-ankiety'!$D$138)</f>
        <v>107.51330094253316</v>
      </c>
    </row>
    <row r="350" spans="2:10" x14ac:dyDescent="0.25">
      <c r="B350" s="80" t="s">
        <v>748</v>
      </c>
      <c r="C350" s="80" t="s">
        <v>1443</v>
      </c>
      <c r="D350" s="82" t="s">
        <v>667</v>
      </c>
      <c r="E350" s="82" t="s">
        <v>414</v>
      </c>
      <c r="F350" s="26">
        <v>98.45</v>
      </c>
      <c r="G350" s="98">
        <f>F350*('Mieszkalne-ankiety'!$R$138/'Mieszkalne-ankiety'!$D$138)</f>
        <v>6.7203734647778282</v>
      </c>
      <c r="H350" s="115">
        <f>F350*('Mieszkalne-ankiety'!$S$138/'Mieszkalne-ankiety'!$D$138)</f>
        <v>2.1296262247482992E-2</v>
      </c>
      <c r="I350" s="89">
        <f>F350*('Mieszkalne-ankiety'!$T$138/'Mieszkalne-ankiety'!$D$138)</f>
        <v>4.3529705665560095E-2</v>
      </c>
      <c r="J350" s="95">
        <f>F350*('Mieszkalne-ankiety'!$U$138/'Mieszkalne-ankiety'!$D$138)</f>
        <v>94.371295272756697</v>
      </c>
    </row>
    <row r="351" spans="2:10" x14ac:dyDescent="0.25">
      <c r="B351" s="80" t="s">
        <v>217</v>
      </c>
      <c r="C351" s="80" t="s">
        <v>1443</v>
      </c>
      <c r="D351" s="82" t="s">
        <v>389</v>
      </c>
      <c r="E351" s="82" t="s">
        <v>414</v>
      </c>
      <c r="F351" s="26">
        <v>102.92</v>
      </c>
      <c r="G351" s="98">
        <f>F351*('Mieszkalne-ankiety'!$R$138/'Mieszkalne-ankiety'!$D$138)</f>
        <v>7.0255036769419412</v>
      </c>
      <c r="H351" s="115">
        <f>F351*('Mieszkalne-ankiety'!$S$138/'Mieszkalne-ankiety'!$D$138)</f>
        <v>2.2263192590258503E-2</v>
      </c>
      <c r="I351" s="89">
        <f>F351*('Mieszkalne-ankiety'!$T$138/'Mieszkalne-ankiety'!$D$138)</f>
        <v>4.5506117898419962E-2</v>
      </c>
      <c r="J351" s="95">
        <f>F351*('Mieszkalne-ankiety'!$U$138/'Mieszkalne-ankiety'!$D$138)</f>
        <v>98.656106749335891</v>
      </c>
    </row>
    <row r="352" spans="2:10" x14ac:dyDescent="0.25">
      <c r="B352" s="80" t="s">
        <v>749</v>
      </c>
      <c r="C352" s="80" t="s">
        <v>1443</v>
      </c>
      <c r="D352" s="82" t="s">
        <v>478</v>
      </c>
      <c r="E352" s="82" t="s">
        <v>414</v>
      </c>
      <c r="F352" s="26">
        <v>94.34</v>
      </c>
      <c r="G352" s="98">
        <f>F352*('Mieszkalne-ankiety'!$R$138/'Mieszkalne-ankiety'!$D$138)</f>
        <v>6.4398174978886775</v>
      </c>
      <c r="H352" s="115">
        <f>F352*('Mieszkalne-ankiety'!$S$138/'Mieszkalne-ankiety'!$D$138)</f>
        <v>2.0407205489360543E-2</v>
      </c>
      <c r="I352" s="89">
        <f>F352*('Mieszkalne-ankiety'!$T$138/'Mieszkalne-ankiety'!$D$138)</f>
        <v>4.1712467572259417E-2</v>
      </c>
      <c r="J352" s="95">
        <f>F352*('Mieszkalne-ankiety'!$U$138/'Mieszkalne-ankiety'!$D$138)</f>
        <v>90.431569284224139</v>
      </c>
    </row>
    <row r="353" spans="2:10" x14ac:dyDescent="0.25">
      <c r="B353" s="80" t="s">
        <v>604</v>
      </c>
      <c r="C353" s="80" t="s">
        <v>1443</v>
      </c>
      <c r="D353" s="82" t="s">
        <v>477</v>
      </c>
      <c r="E353" s="82" t="s">
        <v>414</v>
      </c>
      <c r="F353" s="26">
        <v>100.56</v>
      </c>
      <c r="G353" s="98">
        <f>F353*('Mieszkalne-ankiety'!$R$138/'Mieszkalne-ankiety'!$D$138)</f>
        <v>6.8644058468060782</v>
      </c>
      <c r="H353" s="115">
        <f>F353*('Mieszkalne-ankiety'!$S$138/'Mieszkalne-ankiety'!$D$138)</f>
        <v>2.17526879797551E-2</v>
      </c>
      <c r="I353" s="89">
        <f>F353*('Mieszkalne-ankiety'!$T$138/'Mieszkalne-ankiety'!$D$138)</f>
        <v>4.4462642983531982E-2</v>
      </c>
      <c r="J353" s="95">
        <f>F353*('Mieszkalne-ankiety'!$U$138/'Mieszkalne-ankiety'!$D$138)</f>
        <v>96.393879661030098</v>
      </c>
    </row>
    <row r="354" spans="2:10" x14ac:dyDescent="0.25">
      <c r="B354" s="80" t="s">
        <v>273</v>
      </c>
      <c r="C354" s="80" t="s">
        <v>1443</v>
      </c>
      <c r="D354" s="82" t="s">
        <v>644</v>
      </c>
      <c r="E354" s="82" t="s">
        <v>414</v>
      </c>
      <c r="F354" s="26">
        <v>86.36</v>
      </c>
      <c r="G354" s="98">
        <f>F354*('Mieszkalne-ankiety'!$R$138/'Mieszkalne-ankiety'!$D$138)</f>
        <v>5.8950883942936843</v>
      </c>
      <c r="H354" s="115">
        <f>F354*('Mieszkalne-ankiety'!$S$138/'Mieszkalne-ankiety'!$D$138)</f>
        <v>1.8681007696217684E-2</v>
      </c>
      <c r="I354" s="89">
        <f>F354*('Mieszkalne-ankiety'!$T$138/'Mieszkalne-ankiety'!$D$138)</f>
        <v>3.8184107478697514E-2</v>
      </c>
      <c r="J354" s="95">
        <f>F354*('Mieszkalne-ankiety'!$U$138/'Mieszkalne-ankiety'!$D$138)</f>
        <v>82.782174299190117</v>
      </c>
    </row>
    <row r="355" spans="2:10" x14ac:dyDescent="0.25">
      <c r="B355" s="80" t="s">
        <v>182</v>
      </c>
      <c r="C355" s="80" t="s">
        <v>1443</v>
      </c>
      <c r="D355" s="82" t="s">
        <v>650</v>
      </c>
      <c r="E355" s="82" t="s">
        <v>414</v>
      </c>
      <c r="F355" s="26">
        <v>131.65</v>
      </c>
      <c r="G355" s="98">
        <f>F355*('Mieszkalne-ankiety'!$R$138/'Mieszkalne-ankiety'!$D$138)</f>
        <v>8.9866649734687769</v>
      </c>
      <c r="H355" s="115">
        <f>F355*('Mieszkalne-ankiety'!$S$138/'Mieszkalne-ankiety'!$D$138)</f>
        <v>2.8477937276598638E-2</v>
      </c>
      <c r="I355" s="89">
        <f>F355*('Mieszkalne-ankiety'!$T$138/'Mieszkalne-ankiety'!$D$138)</f>
        <v>5.8209098536018154E-2</v>
      </c>
      <c r="J355" s="95">
        <f>F355*('Mieszkalne-ankiety'!$U$138/'Mieszkalne-ankiety'!$D$138)</f>
        <v>126.1958458370586</v>
      </c>
    </row>
    <row r="356" spans="2:10" x14ac:dyDescent="0.25">
      <c r="B356" s="80" t="s">
        <v>603</v>
      </c>
      <c r="C356" s="80" t="s">
        <v>1443</v>
      </c>
      <c r="D356" s="82" t="s">
        <v>390</v>
      </c>
      <c r="E356" s="82" t="s">
        <v>414</v>
      </c>
      <c r="F356" s="26">
        <v>84.96</v>
      </c>
      <c r="G356" s="98">
        <f>F356*('Mieszkalne-ankiety'!$R$138/'Mieszkalne-ankiety'!$D$138)</f>
        <v>5.7995218848910541</v>
      </c>
      <c r="H356" s="115">
        <f>F356*('Mieszkalne-ankiety'!$S$138/'Mieszkalne-ankiety'!$D$138)</f>
        <v>1.8378165978122446E-2</v>
      </c>
      <c r="I356" s="89">
        <f>F356*('Mieszkalne-ankiety'!$T$138/'Mieszkalne-ankiety'!$D$138)</f>
        <v>3.7565096935967351E-2</v>
      </c>
      <c r="J356" s="95">
        <f>F356*('Mieszkalne-ankiety'!$U$138/'Mieszkalne-ankiety'!$D$138)</f>
        <v>81.440175179008705</v>
      </c>
    </row>
    <row r="357" spans="2:10" x14ac:dyDescent="0.25">
      <c r="B357" s="80" t="s">
        <v>658</v>
      </c>
      <c r="C357" s="80" t="s">
        <v>1443</v>
      </c>
      <c r="D357" s="82" t="s">
        <v>483</v>
      </c>
      <c r="E357" s="82" t="s">
        <v>414</v>
      </c>
      <c r="F357" s="26">
        <v>74.150000000000006</v>
      </c>
      <c r="G357" s="98">
        <f>F357*('Mieszkalne-ankiety'!$R$138/'Mieszkalne-ankiety'!$D$138)</f>
        <v>5.0616119087178868</v>
      </c>
      <c r="H357" s="115">
        <f>F357*('Mieszkalne-ankiety'!$S$138/'Mieszkalne-ankiety'!$D$138)</f>
        <v>1.603979528340136E-2</v>
      </c>
      <c r="I357" s="89">
        <f>F357*('Mieszkalne-ankiety'!$T$138/'Mieszkalne-ankiety'!$D$138)</f>
        <v>3.2785451245315199E-2</v>
      </c>
      <c r="J357" s="95">
        <f>F357*('Mieszkalne-ankiety'!$U$138/'Mieszkalne-ankiety'!$D$138)</f>
        <v>71.078024829608012</v>
      </c>
    </row>
    <row r="358" spans="2:10" x14ac:dyDescent="0.25">
      <c r="B358" s="80" t="s">
        <v>750</v>
      </c>
      <c r="C358" s="80" t="s">
        <v>1443</v>
      </c>
      <c r="D358" s="82" t="s">
        <v>1624</v>
      </c>
      <c r="E358" s="82" t="s">
        <v>414</v>
      </c>
      <c r="F358" s="26">
        <v>131.62</v>
      </c>
      <c r="G358" s="98">
        <f>F358*('Mieszkalne-ankiety'!$R$138/'Mieszkalne-ankiety'!$D$138)</f>
        <v>8.984617119695864</v>
      </c>
      <c r="H358" s="115">
        <f>F358*('Mieszkalne-ankiety'!$S$138/'Mieszkalne-ankiety'!$D$138)</f>
        <v>2.8471447811210884E-2</v>
      </c>
      <c r="I358" s="89">
        <f>F358*('Mieszkalne-ankiety'!$T$138/'Mieszkalne-ankiety'!$D$138)</f>
        <v>5.8195834024388222E-2</v>
      </c>
      <c r="J358" s="95">
        <f>F358*('Mieszkalne-ankiety'!$U$138/'Mieszkalne-ankiety'!$D$138)</f>
        <v>126.16708871305471</v>
      </c>
    </row>
    <row r="359" spans="2:10" x14ac:dyDescent="0.25">
      <c r="B359" s="80" t="s">
        <v>274</v>
      </c>
      <c r="C359" s="80" t="s">
        <v>1443</v>
      </c>
      <c r="D359" s="82" t="s">
        <v>1625</v>
      </c>
      <c r="E359" s="82" t="s">
        <v>414</v>
      </c>
      <c r="F359" s="26">
        <v>60.83</v>
      </c>
      <c r="G359" s="98">
        <f>F359*('Mieszkalne-ankiety'!$R$138/'Mieszkalne-ankiety'!$D$138)</f>
        <v>4.1523648335442891</v>
      </c>
      <c r="H359" s="115">
        <f>F359*('Mieszkalne-ankiety'!$S$138/'Mieszkalne-ankiety'!$D$138)</f>
        <v>1.3158472651238094E-2</v>
      </c>
      <c r="I359" s="89">
        <f>F359*('Mieszkalne-ankiety'!$T$138/'Mieszkalne-ankiety'!$D$138)</f>
        <v>2.68960080816254E-2</v>
      </c>
      <c r="J359" s="95">
        <f>F359*('Mieszkalne-ankiety'!$U$138/'Mieszkalne-ankiety'!$D$138)</f>
        <v>58.309861771882062</v>
      </c>
    </row>
    <row r="360" spans="2:10" x14ac:dyDescent="0.25">
      <c r="B360" s="80" t="s">
        <v>275</v>
      </c>
      <c r="C360" s="80" t="s">
        <v>1443</v>
      </c>
      <c r="D360" s="82" t="s">
        <v>228</v>
      </c>
      <c r="E360" s="82" t="s">
        <v>414</v>
      </c>
      <c r="F360" s="26">
        <v>102.58</v>
      </c>
      <c r="G360" s="98">
        <f>F360*('Mieszkalne-ankiety'!$R$138/'Mieszkalne-ankiety'!$D$138)</f>
        <v>7.0022946675155877</v>
      </c>
      <c r="H360" s="115">
        <f>F360*('Mieszkalne-ankiety'!$S$138/'Mieszkalne-ankiety'!$D$138)</f>
        <v>2.2189645315863944E-2</v>
      </c>
      <c r="I360" s="89">
        <f>F360*('Mieszkalne-ankiety'!$T$138/'Mieszkalne-ankiety'!$D$138)</f>
        <v>4.5355786766614066E-2</v>
      </c>
      <c r="J360" s="95">
        <f>F360*('Mieszkalne-ankiety'!$U$138/'Mieszkalne-ankiety'!$D$138)</f>
        <v>98.330192677291834</v>
      </c>
    </row>
    <row r="361" spans="2:10" x14ac:dyDescent="0.25">
      <c r="B361" s="80" t="s">
        <v>602</v>
      </c>
      <c r="C361" s="80" t="s">
        <v>1443</v>
      </c>
      <c r="D361" s="82" t="s">
        <v>392</v>
      </c>
      <c r="E361" s="82" t="s">
        <v>414</v>
      </c>
      <c r="F361" s="26">
        <v>87.66</v>
      </c>
      <c r="G361" s="98">
        <f>F361*('Mieszkalne-ankiety'!$R$138/'Mieszkalne-ankiety'!$D$138)</f>
        <v>5.9838287244532697</v>
      </c>
      <c r="H361" s="115">
        <f>F361*('Mieszkalne-ankiety'!$S$138/'Mieszkalne-ankiety'!$D$138)</f>
        <v>1.8962217863020405E-2</v>
      </c>
      <c r="I361" s="89">
        <f>F361*('Mieszkalne-ankiety'!$T$138/'Mieszkalne-ankiety'!$D$138)</f>
        <v>3.8758902982661228E-2</v>
      </c>
      <c r="J361" s="95">
        <f>F361*('Mieszkalne-ankiety'!$U$138/'Mieszkalne-ankiety'!$D$138)</f>
        <v>84.028316339358568</v>
      </c>
    </row>
    <row r="362" spans="2:10" x14ac:dyDescent="0.25">
      <c r="B362" s="80" t="s">
        <v>187</v>
      </c>
      <c r="C362" s="80" t="s">
        <v>1443</v>
      </c>
      <c r="D362" s="82" t="s">
        <v>235</v>
      </c>
      <c r="E362" s="82" t="s">
        <v>414</v>
      </c>
      <c r="F362" s="26">
        <v>150.24</v>
      </c>
      <c r="G362" s="98">
        <f>F362*('Mieszkalne-ankiety'!$R$138/'Mieszkalne-ankiety'!$D$138)</f>
        <v>10.255651694750847</v>
      </c>
      <c r="H362" s="115">
        <f>F362*('Mieszkalne-ankiety'!$S$138/'Mieszkalne-ankiety'!$D$138)</f>
        <v>3.249924266187755E-2</v>
      </c>
      <c r="I362" s="89">
        <f>F362*('Mieszkalne-ankiety'!$T$138/'Mieszkalne-ankiety'!$D$138)</f>
        <v>6.642867424269934E-2</v>
      </c>
      <c r="J362" s="95">
        <f>F362*('Mieszkalne-ankiety'!$U$138/'Mieszkalne-ankiety'!$D$138)</f>
        <v>144.0156770114674</v>
      </c>
    </row>
    <row r="363" spans="2:10" x14ac:dyDescent="0.25">
      <c r="B363" s="80" t="s">
        <v>569</v>
      </c>
      <c r="C363" s="80" t="s">
        <v>1443</v>
      </c>
      <c r="D363" s="82" t="s">
        <v>1626</v>
      </c>
      <c r="E363" s="82" t="s">
        <v>414</v>
      </c>
      <c r="F363" s="26">
        <v>89.14</v>
      </c>
      <c r="G363" s="98">
        <f>F363*('Mieszkalne-ankiety'!$R$138/'Mieszkalne-ankiety'!$D$138)</f>
        <v>6.0848561772503365</v>
      </c>
      <c r="H363" s="115">
        <f>F363*('Mieszkalne-ankiety'!$S$138/'Mieszkalne-ankiety'!$D$138)</f>
        <v>1.9282364822149657E-2</v>
      </c>
      <c r="I363" s="89">
        <f>F363*('Mieszkalne-ankiety'!$T$138/'Mieszkalne-ankiety'!$D$138)</f>
        <v>3.941328555640454E-2</v>
      </c>
      <c r="J363" s="95">
        <f>F363*('Mieszkalne-ankiety'!$U$138/'Mieszkalne-ankiety'!$D$138)</f>
        <v>85.447001123550336</v>
      </c>
    </row>
    <row r="364" spans="2:10" x14ac:dyDescent="0.25">
      <c r="B364" s="80" t="s">
        <v>751</v>
      </c>
      <c r="C364" s="81" t="s">
        <v>1443</v>
      </c>
      <c r="D364" s="83"/>
      <c r="E364" s="83" t="s">
        <v>362</v>
      </c>
      <c r="F364" s="84">
        <f>'Mieszkalne-ankiety'!D34</f>
        <v>110</v>
      </c>
      <c r="G364" s="98">
        <f>'Mieszkalne-ankiety'!R34</f>
        <v>12.64970684</v>
      </c>
      <c r="H364" s="115">
        <f>'Mieszkalne-ankiety'!S34</f>
        <v>2.8979399999999999E-2</v>
      </c>
      <c r="I364" s="89">
        <f>'Mieszkalne-ankiety'!T34</f>
        <v>4.2572600000000002E-2</v>
      </c>
      <c r="J364" s="95">
        <f>'Mieszkalne-ankiety'!U34</f>
        <v>123.871</v>
      </c>
    </row>
    <row r="365" spans="2:10" x14ac:dyDescent="0.25">
      <c r="B365" s="80" t="s">
        <v>660</v>
      </c>
      <c r="C365" s="81" t="s">
        <v>1443</v>
      </c>
      <c r="D365" s="83"/>
      <c r="E365" s="83" t="s">
        <v>566</v>
      </c>
      <c r="F365" s="84">
        <f>'Mieszkalne-ankiety'!D35</f>
        <v>120</v>
      </c>
      <c r="G365" s="98">
        <f>'Mieszkalne-ankiety'!R35</f>
        <v>11.977987568</v>
      </c>
      <c r="H365" s="115">
        <f>'Mieszkalne-ankiety'!S35</f>
        <v>2.8004399999999999E-2</v>
      </c>
      <c r="I365" s="89">
        <f>'Mieszkalne-ankiety'!T35</f>
        <v>3.94136E-2</v>
      </c>
      <c r="J365" s="95">
        <f>'Mieszkalne-ankiety'!U35</f>
        <v>117.6772</v>
      </c>
    </row>
    <row r="366" spans="2:10" x14ac:dyDescent="0.25">
      <c r="B366" s="80" t="s">
        <v>570</v>
      </c>
      <c r="C366" s="81" t="s">
        <v>1443</v>
      </c>
      <c r="D366" s="83"/>
      <c r="E366" s="83" t="s">
        <v>245</v>
      </c>
      <c r="F366" s="84">
        <f>'Mieszkalne-ankiety'!D36</f>
        <v>160</v>
      </c>
      <c r="G366" s="98">
        <f>'Mieszkalne-ankiety'!R36</f>
        <v>10.004092495999998</v>
      </c>
      <c r="H366" s="115">
        <f>'Mieszkalne-ankiety'!S36</f>
        <v>2.2953300000000003E-2</v>
      </c>
      <c r="I366" s="89">
        <f>'Mieszkalne-ankiety'!T36</f>
        <v>3.5878199999999999E-2</v>
      </c>
      <c r="J366" s="95">
        <f>'Mieszkalne-ankiety'!U36</f>
        <v>102.29339999999999</v>
      </c>
    </row>
    <row r="367" spans="2:10" x14ac:dyDescent="0.25">
      <c r="B367" s="80" t="s">
        <v>661</v>
      </c>
      <c r="C367" s="81" t="s">
        <v>1443</v>
      </c>
      <c r="D367" s="83"/>
      <c r="E367" s="83" t="s">
        <v>289</v>
      </c>
      <c r="F367" s="84">
        <f>'Mieszkalne-ankiety'!D37</f>
        <v>100</v>
      </c>
      <c r="G367" s="98">
        <f>'Mieszkalne-ankiety'!R37</f>
        <v>9.4195064160000008</v>
      </c>
      <c r="H367" s="115">
        <f>'Mieszkalne-ankiety'!S37</f>
        <v>2.0427750000000001E-2</v>
      </c>
      <c r="I367" s="89">
        <f>'Mieszkalne-ankiety'!T37</f>
        <v>3.4110500000000002E-2</v>
      </c>
      <c r="J367" s="95">
        <f>'Mieszkalne-ankiety'!U37</f>
        <v>97.753900000000002</v>
      </c>
    </row>
    <row r="368" spans="2:10" x14ac:dyDescent="0.25">
      <c r="B368" s="80" t="s">
        <v>662</v>
      </c>
      <c r="C368" s="81" t="s">
        <v>1443</v>
      </c>
      <c r="D368" s="83"/>
      <c r="E368" s="83" t="s">
        <v>669</v>
      </c>
      <c r="F368" s="84">
        <f>'Mieszkalne-ankiety'!D38</f>
        <v>80</v>
      </c>
      <c r="G368" s="98">
        <f>'Mieszkalne-ankiety'!R38</f>
        <v>6.8564359679999995</v>
      </c>
      <c r="H368" s="115">
        <f>'Mieszkalne-ankiety'!S38</f>
        <v>1.79022E-2</v>
      </c>
      <c r="I368" s="89">
        <f>'Mieszkalne-ankiety'!T38</f>
        <v>3.2342799999999998E-2</v>
      </c>
      <c r="J368" s="95">
        <f>'Mieszkalne-ankiety'!U38</f>
        <v>80.337199999999996</v>
      </c>
    </row>
    <row r="369" spans="2:10" x14ac:dyDescent="0.25">
      <c r="B369" s="80" t="s">
        <v>752</v>
      </c>
      <c r="C369" s="81" t="s">
        <v>1443</v>
      </c>
      <c r="D369" s="83"/>
      <c r="E369" s="83" t="s">
        <v>349</v>
      </c>
      <c r="F369" s="84">
        <f>'Mieszkalne-ankiety'!D39</f>
        <v>60</v>
      </c>
      <c r="G369" s="98">
        <f>'Mieszkalne-ankiety'!R39</f>
        <v>4.8987269759999998</v>
      </c>
      <c r="H369" s="115">
        <f>'Mieszkalne-ankiety'!S39</f>
        <v>1.4401650000000002E-2</v>
      </c>
      <c r="I369" s="89">
        <f>'Mieszkalne-ankiety'!T39</f>
        <v>2.7416099999999999E-2</v>
      </c>
      <c r="J369" s="95">
        <f>'Mieszkalne-ankiety'!U39</f>
        <v>63.072899999999997</v>
      </c>
    </row>
    <row r="370" spans="2:10" x14ac:dyDescent="0.25">
      <c r="B370" s="80" t="s">
        <v>572</v>
      </c>
      <c r="C370" s="81" t="s">
        <v>1443</v>
      </c>
      <c r="D370" s="83"/>
      <c r="E370" s="83" t="s">
        <v>611</v>
      </c>
      <c r="F370" s="84">
        <f>'Mieszkalne-ankiety'!D40</f>
        <v>180</v>
      </c>
      <c r="G370" s="98">
        <f>'Mieszkalne-ankiety'!R40</f>
        <v>13.299450844000001</v>
      </c>
      <c r="H370" s="115">
        <f>'Mieszkalne-ankiety'!S40</f>
        <v>2.8004399999999999E-2</v>
      </c>
      <c r="I370" s="89">
        <f>'Mieszkalne-ankiety'!T40</f>
        <v>3.94136E-2</v>
      </c>
      <c r="J370" s="95">
        <f>'Mieszkalne-ankiety'!U40</f>
        <v>126.61510000000001</v>
      </c>
    </row>
    <row r="371" spans="2:10" x14ac:dyDescent="0.25">
      <c r="B371" s="80" t="s">
        <v>753</v>
      </c>
      <c r="C371" s="81" t="s">
        <v>1443</v>
      </c>
      <c r="D371" s="83"/>
      <c r="E371" s="83" t="s">
        <v>635</v>
      </c>
      <c r="F371" s="84">
        <f>'Mieszkalne-ankiety'!D41</f>
        <v>120</v>
      </c>
      <c r="G371" s="98">
        <f>'Mieszkalne-ankiety'!R41</f>
        <v>6.1536884320000009</v>
      </c>
      <c r="H371" s="115">
        <f>'Mieszkalne-ankiety'!S41</f>
        <v>1.8301650000000003E-2</v>
      </c>
      <c r="I371" s="89">
        <f>'Mieszkalne-ankiety'!T41</f>
        <v>4.0052099999999993E-2</v>
      </c>
      <c r="J371" s="95">
        <f>'Mieszkalne-ankiety'!U41</f>
        <v>85.6053</v>
      </c>
    </row>
    <row r="372" spans="2:10" x14ac:dyDescent="0.25">
      <c r="B372" s="80" t="s">
        <v>754</v>
      </c>
      <c r="C372" s="81" t="s">
        <v>1443</v>
      </c>
      <c r="D372" s="83"/>
      <c r="E372" s="83" t="s">
        <v>304</v>
      </c>
      <c r="F372" s="84">
        <f>'Mieszkalne-ankiety'!D42</f>
        <v>100</v>
      </c>
      <c r="G372" s="98">
        <f>'Mieszkalne-ankiety'!R42</f>
        <v>9.3470714040000011</v>
      </c>
      <c r="H372" s="115">
        <f>'Mieszkalne-ankiety'!S42</f>
        <v>2.2953300000000003E-2</v>
      </c>
      <c r="I372" s="89">
        <f>'Mieszkalne-ankiety'!T42</f>
        <v>3.5878199999999999E-2</v>
      </c>
      <c r="J372" s="95">
        <f>'Mieszkalne-ankiety'!U42</f>
        <v>98.354099999999988</v>
      </c>
    </row>
    <row r="373" spans="2:10" x14ac:dyDescent="0.25">
      <c r="B373" s="80" t="s">
        <v>190</v>
      </c>
      <c r="C373" s="81" t="s">
        <v>1443</v>
      </c>
      <c r="D373" s="83"/>
      <c r="E373" s="83" t="s">
        <v>560</v>
      </c>
      <c r="F373" s="84">
        <f>'Mieszkalne-ankiety'!D43</f>
        <v>140</v>
      </c>
      <c r="G373" s="98">
        <f>'Mieszkalne-ankiety'!R43</f>
        <v>9.7900328600000002</v>
      </c>
      <c r="H373" s="115">
        <f>'Mieszkalne-ankiety'!S43</f>
        <v>2.2953300000000003E-2</v>
      </c>
      <c r="I373" s="89">
        <f>'Mieszkalne-ankiety'!T43</f>
        <v>3.5878199999999999E-2</v>
      </c>
      <c r="J373" s="95">
        <f>'Mieszkalne-ankiety'!U43</f>
        <v>101.6865</v>
      </c>
    </row>
    <row r="374" spans="2:10" x14ac:dyDescent="0.25">
      <c r="B374" s="80" t="s">
        <v>755</v>
      </c>
      <c r="C374" s="81" t="s">
        <v>1443</v>
      </c>
      <c r="D374" s="83"/>
      <c r="E374" s="83" t="s">
        <v>468</v>
      </c>
      <c r="F374" s="84">
        <f>'Mieszkalne-ankiety'!D44</f>
        <v>100</v>
      </c>
      <c r="G374" s="98">
        <f>'Mieszkalne-ankiety'!R44</f>
        <v>9.5168924959999988</v>
      </c>
      <c r="H374" s="115">
        <f>'Mieszkalne-ankiety'!S44</f>
        <v>2.5878300000000003E-2</v>
      </c>
      <c r="I374" s="89">
        <f>'Mieszkalne-ankiety'!T44</f>
        <v>4.5355199999999998E-2</v>
      </c>
      <c r="J374" s="95">
        <f>'Mieszkalne-ankiety'!U44</f>
        <v>111.8334</v>
      </c>
    </row>
    <row r="375" spans="2:10" x14ac:dyDescent="0.25">
      <c r="B375" s="80" t="s">
        <v>382</v>
      </c>
      <c r="C375" s="80" t="s">
        <v>1462</v>
      </c>
      <c r="D375" s="82" t="s">
        <v>1627</v>
      </c>
      <c r="E375" s="82" t="s">
        <v>640</v>
      </c>
      <c r="F375" s="26">
        <v>112.63</v>
      </c>
      <c r="G375" s="98">
        <f>F375*('Mieszkalne-ankiety'!$R$138/'Mieszkalne-ankiety'!$D$138)</f>
        <v>7.6883256814416123</v>
      </c>
      <c r="H375" s="115">
        <f>F375*('Mieszkalne-ankiety'!$S$138/'Mieszkalne-ankiety'!$D$138)</f>
        <v>2.4363616220761903E-2</v>
      </c>
      <c r="I375" s="89">
        <f>F375*('Mieszkalne-ankiety'!$T$138/'Mieszkalne-ankiety'!$D$138)</f>
        <v>4.9799398162641277E-2</v>
      </c>
      <c r="J375" s="95">
        <f>F375*('Mieszkalne-ankiety'!$U$138/'Mieszkalne-ankiety'!$D$138)</f>
        <v>107.96382921859406</v>
      </c>
    </row>
    <row r="376" spans="2:10" x14ac:dyDescent="0.25">
      <c r="B376" s="80" t="s">
        <v>384</v>
      </c>
      <c r="C376" s="80" t="s">
        <v>1462</v>
      </c>
      <c r="D376" s="82" t="s">
        <v>1628</v>
      </c>
      <c r="E376" s="82" t="s">
        <v>640</v>
      </c>
      <c r="F376" s="26">
        <v>125.8</v>
      </c>
      <c r="G376" s="98">
        <f>F376*('Mieszkalne-ankiety'!$R$138/'Mieszkalne-ankiety'!$D$138)</f>
        <v>8.5873334877506426</v>
      </c>
      <c r="H376" s="115">
        <f>F376*('Mieszkalne-ankiety'!$S$138/'Mieszkalne-ankiety'!$D$138)</f>
        <v>2.7212491525986392E-2</v>
      </c>
      <c r="I376" s="89">
        <f>F376*('Mieszkalne-ankiety'!$T$138/'Mieszkalne-ankiety'!$D$138)</f>
        <v>5.562251876818141E-2</v>
      </c>
      <c r="J376" s="95">
        <f>F376*('Mieszkalne-ankiety'!$U$138/'Mieszkalne-ankiety'!$D$138)</f>
        <v>120.58820665630057</v>
      </c>
    </row>
    <row r="377" spans="2:10" x14ac:dyDescent="0.25">
      <c r="B377" s="80" t="s">
        <v>567</v>
      </c>
      <c r="C377" s="80" t="s">
        <v>1462</v>
      </c>
      <c r="D377" s="82" t="s">
        <v>1629</v>
      </c>
      <c r="E377" s="82" t="s">
        <v>640</v>
      </c>
      <c r="F377" s="26">
        <v>162.35</v>
      </c>
      <c r="G377" s="98">
        <f>F377*('Mieszkalne-ankiety'!$R$138/'Mieszkalne-ankiety'!$D$138)</f>
        <v>11.082302001083599</v>
      </c>
      <c r="H377" s="115">
        <f>F377*('Mieszkalne-ankiety'!$S$138/'Mieszkalne-ankiety'!$D$138)</f>
        <v>3.5118823523401357E-2</v>
      </c>
      <c r="I377" s="89">
        <f>F377*('Mieszkalne-ankiety'!$T$138/'Mieszkalne-ankiety'!$D$138)</f>
        <v>7.1783115437315206E-2</v>
      </c>
      <c r="J377" s="95">
        <f>F377*('Mieszkalne-ankiety'!$U$138/'Mieszkalne-ankiety'!$D$138)</f>
        <v>155.62396940103653</v>
      </c>
    </row>
    <row r="378" spans="2:10" x14ac:dyDescent="0.25">
      <c r="B378" s="80" t="s">
        <v>469</v>
      </c>
      <c r="C378" s="80" t="s">
        <v>1462</v>
      </c>
      <c r="D378" s="82" t="s">
        <v>1630</v>
      </c>
      <c r="E378" s="82" t="s">
        <v>640</v>
      </c>
      <c r="F378" s="26">
        <v>274.54000000000002</v>
      </c>
      <c r="G378" s="98">
        <f>F378*('Mieszkalne-ankiety'!$R$138/'Mieszkalne-ankiety'!$D$138)</f>
        <v>18.740592493855814</v>
      </c>
      <c r="H378" s="115">
        <f>F378*('Mieszkalne-ankiety'!$S$138/'Mieszkalne-ankiety'!$D$138)</f>
        <v>5.9387260918476188E-2</v>
      </c>
      <c r="I378" s="89">
        <f>F378*('Mieszkalne-ankiety'!$T$138/'Mieszkalne-ankiety'!$D$138)</f>
        <v>0.12138796742938415</v>
      </c>
      <c r="J378" s="95">
        <f>F378*('Mieszkalne-ankiety'!$U$138/'Mieszkalne-ankiety'!$D$138)</f>
        <v>263.1660274675736</v>
      </c>
    </row>
    <row r="379" spans="2:10" x14ac:dyDescent="0.25">
      <c r="B379" s="80" t="s">
        <v>756</v>
      </c>
      <c r="C379" s="80" t="s">
        <v>1462</v>
      </c>
      <c r="D379" s="82" t="s">
        <v>1631</v>
      </c>
      <c r="E379" s="82" t="s">
        <v>640</v>
      </c>
      <c r="F379" s="26">
        <v>173.97</v>
      </c>
      <c r="G379" s="98">
        <f>F379*('Mieszkalne-ankiety'!$R$138/'Mieszkalne-ankiety'!$D$138)</f>
        <v>11.875504029125432</v>
      </c>
      <c r="H379" s="115">
        <f>F379*('Mieszkalne-ankiety'!$S$138/'Mieszkalne-ankiety'!$D$138)</f>
        <v>3.7632409783591836E-2</v>
      </c>
      <c r="I379" s="89">
        <f>F379*('Mieszkalne-ankiety'!$T$138/'Mieszkalne-ankiety'!$D$138)</f>
        <v>7.6920902941975525E-2</v>
      </c>
      <c r="J379" s="95">
        <f>F379*('Mieszkalne-ankiety'!$U$138/'Mieszkalne-ankiety'!$D$138)</f>
        <v>166.76256209854222</v>
      </c>
    </row>
    <row r="380" spans="2:10" x14ac:dyDescent="0.25">
      <c r="B380" s="80" t="s">
        <v>663</v>
      </c>
      <c r="C380" s="80" t="s">
        <v>1462</v>
      </c>
      <c r="D380" s="82" t="s">
        <v>283</v>
      </c>
      <c r="E380" s="82" t="s">
        <v>640</v>
      </c>
      <c r="F380" s="26">
        <v>126.8</v>
      </c>
      <c r="G380" s="98">
        <f>F380*('Mieszkalne-ankiety'!$R$138/'Mieszkalne-ankiety'!$D$138)</f>
        <v>8.6555952801810925</v>
      </c>
      <c r="H380" s="115">
        <f>F380*('Mieszkalne-ankiety'!$S$138/'Mieszkalne-ankiety'!$D$138)</f>
        <v>2.7428807038911561E-2</v>
      </c>
      <c r="I380" s="89">
        <f>F380*('Mieszkalne-ankiety'!$T$138/'Mieszkalne-ankiety'!$D$138)</f>
        <v>5.6064669155845813E-2</v>
      </c>
      <c r="J380" s="95">
        <f>F380*('Mieszkalne-ankiety'!$U$138/'Mieszkalne-ankiety'!$D$138)</f>
        <v>121.54677745643015</v>
      </c>
    </row>
    <row r="381" spans="2:10" x14ac:dyDescent="0.25">
      <c r="B381" s="80" t="s">
        <v>386</v>
      </c>
      <c r="C381" s="80" t="s">
        <v>1462</v>
      </c>
      <c r="D381" s="82" t="s">
        <v>1632</v>
      </c>
      <c r="E381" s="82" t="s">
        <v>640</v>
      </c>
      <c r="F381" s="26">
        <v>156.78</v>
      </c>
      <c r="G381" s="98">
        <f>F381*('Mieszkalne-ankiety'!$R$138/'Mieszkalne-ankiety'!$D$138)</f>
        <v>10.702083817245992</v>
      </c>
      <c r="H381" s="115">
        <f>F381*('Mieszkalne-ankiety'!$S$138/'Mieszkalne-ankiety'!$D$138)</f>
        <v>3.3913946116408161E-2</v>
      </c>
      <c r="I381" s="89">
        <f>F381*('Mieszkalne-ankiety'!$T$138/'Mieszkalne-ankiety'!$D$138)</f>
        <v>6.9320337778024502E-2</v>
      </c>
      <c r="J381" s="95">
        <f>F381*('Mieszkalne-ankiety'!$U$138/'Mieszkalne-ankiety'!$D$138)</f>
        <v>150.28473004431481</v>
      </c>
    </row>
    <row r="382" spans="2:10" x14ac:dyDescent="0.25">
      <c r="B382" s="80" t="s">
        <v>757</v>
      </c>
      <c r="C382" s="80" t="s">
        <v>1462</v>
      </c>
      <c r="D382" s="82" t="s">
        <v>1633</v>
      </c>
      <c r="E382" s="82" t="s">
        <v>640</v>
      </c>
      <c r="F382" s="26">
        <v>96.91</v>
      </c>
      <c r="G382" s="98">
        <f>F382*('Mieszkalne-ankiety'!$R$138/'Mieszkalne-ankiety'!$D$138)</f>
        <v>6.6152503044349347</v>
      </c>
      <c r="H382" s="115">
        <f>F382*('Mieszkalne-ankiety'!$S$138/'Mieszkalne-ankiety'!$D$138)</f>
        <v>2.0963136357578228E-2</v>
      </c>
      <c r="I382" s="89">
        <f>F382*('Mieszkalne-ankiety'!$T$138/'Mieszkalne-ankiety'!$D$138)</f>
        <v>4.284879406855692E-2</v>
      </c>
      <c r="J382" s="95">
        <f>F382*('Mieszkalne-ankiety'!$U$138/'Mieszkalne-ankiety'!$D$138)</f>
        <v>92.895096240557137</v>
      </c>
    </row>
    <row r="383" spans="2:10" x14ac:dyDescent="0.25">
      <c r="B383" s="80" t="s">
        <v>665</v>
      </c>
      <c r="C383" s="80" t="s">
        <v>1462</v>
      </c>
      <c r="D383" s="82" t="s">
        <v>1634</v>
      </c>
      <c r="E383" s="82" t="s">
        <v>640</v>
      </c>
      <c r="F383" s="26">
        <v>86.13</v>
      </c>
      <c r="G383" s="98">
        <f>F383*('Mieszkalne-ankiety'!$R$138/'Mieszkalne-ankiety'!$D$138)</f>
        <v>5.8793881820346803</v>
      </c>
      <c r="H383" s="115">
        <f>F383*('Mieszkalne-ankiety'!$S$138/'Mieszkalne-ankiety'!$D$138)</f>
        <v>1.8631255128244897E-2</v>
      </c>
      <c r="I383" s="89">
        <f>F383*('Mieszkalne-ankiety'!$T$138/'Mieszkalne-ankiety'!$D$138)</f>
        <v>3.8082412889534699E-2</v>
      </c>
      <c r="J383" s="95">
        <f>F383*('Mieszkalne-ankiety'!$U$138/'Mieszkalne-ankiety'!$D$138)</f>
        <v>82.561703015160319</v>
      </c>
    </row>
    <row r="384" spans="2:10" x14ac:dyDescent="0.25">
      <c r="B384" s="80" t="s">
        <v>387</v>
      </c>
      <c r="C384" s="80" t="s">
        <v>1462</v>
      </c>
      <c r="D384" s="82" t="s">
        <v>1635</v>
      </c>
      <c r="E384" s="82" t="s">
        <v>640</v>
      </c>
      <c r="F384" s="26">
        <v>60.78</v>
      </c>
      <c r="G384" s="98">
        <f>F384*('Mieszkalne-ankiety'!$R$138/'Mieszkalne-ankiety'!$D$138)</f>
        <v>4.1489517439227672</v>
      </c>
      <c r="H384" s="115">
        <f>F384*('Mieszkalne-ankiety'!$S$138/'Mieszkalne-ankiety'!$D$138)</f>
        <v>1.3147656875591836E-2</v>
      </c>
      <c r="I384" s="89">
        <f>F384*('Mieszkalne-ankiety'!$T$138/'Mieszkalne-ankiety'!$D$138)</f>
        <v>2.6873900562242183E-2</v>
      </c>
      <c r="J384" s="95">
        <f>F384*('Mieszkalne-ankiety'!$U$138/'Mieszkalne-ankiety'!$D$138)</f>
        <v>58.261933231875588</v>
      </c>
    </row>
    <row r="385" spans="2:10" x14ac:dyDescent="0.25">
      <c r="B385" s="80" t="s">
        <v>467</v>
      </c>
      <c r="C385" s="80" t="s">
        <v>1462</v>
      </c>
      <c r="D385" s="82" t="s">
        <v>1636</v>
      </c>
      <c r="E385" s="82" t="s">
        <v>640</v>
      </c>
      <c r="F385" s="26">
        <v>109.55</v>
      </c>
      <c r="G385" s="98">
        <f>F385*('Mieszkalne-ankiety'!$R$138/'Mieszkalne-ankiety'!$D$138)</f>
        <v>7.4780793607558262</v>
      </c>
      <c r="H385" s="115">
        <f>F385*('Mieszkalne-ankiety'!$S$138/'Mieszkalne-ankiety'!$D$138)</f>
        <v>2.3697364440952377E-2</v>
      </c>
      <c r="I385" s="89">
        <f>F385*('Mieszkalne-ankiety'!$T$138/'Mieszkalne-ankiety'!$D$138)</f>
        <v>4.8437574968634926E-2</v>
      </c>
      <c r="J385" s="95">
        <f>F385*('Mieszkalne-ankiety'!$U$138/'Mieszkalne-ankiety'!$D$138)</f>
        <v>105.01143115419497</v>
      </c>
    </row>
    <row r="386" spans="2:10" x14ac:dyDescent="0.25">
      <c r="B386" s="80" t="s">
        <v>666</v>
      </c>
      <c r="C386" s="80" t="s">
        <v>1462</v>
      </c>
      <c r="D386" s="82" t="s">
        <v>723</v>
      </c>
      <c r="E386" s="82" t="s">
        <v>640</v>
      </c>
      <c r="F386" s="26">
        <v>50.12</v>
      </c>
      <c r="G386" s="98">
        <f>F386*('Mieszkalne-ankiety'!$R$138/'Mieszkalne-ankiety'!$D$138)</f>
        <v>3.4212810366141668</v>
      </c>
      <c r="H386" s="115">
        <f>F386*('Mieszkalne-ankiety'!$S$138/'Mieszkalne-ankiety'!$D$138)</f>
        <v>1.0841733507809523E-2</v>
      </c>
      <c r="I386" s="89">
        <f>F386*('Mieszkalne-ankiety'!$T$138/'Mieszkalne-ankiety'!$D$138)</f>
        <v>2.2160577429739686E-2</v>
      </c>
      <c r="J386" s="95">
        <f>F386*('Mieszkalne-ankiety'!$U$138/'Mieszkalne-ankiety'!$D$138)</f>
        <v>48.04356850249431</v>
      </c>
    </row>
    <row r="387" spans="2:10" x14ac:dyDescent="0.25">
      <c r="B387" s="80" t="s">
        <v>472</v>
      </c>
      <c r="C387" s="80" t="s">
        <v>1462</v>
      </c>
      <c r="D387" s="82" t="s">
        <v>1637</v>
      </c>
      <c r="E387" s="82" t="s">
        <v>640</v>
      </c>
      <c r="F387" s="26">
        <v>127.93</v>
      </c>
      <c r="G387" s="98">
        <f>F387*('Mieszkalne-ankiety'!$R$138/'Mieszkalne-ankiety'!$D$138)</f>
        <v>8.7327311056275025</v>
      </c>
      <c r="H387" s="115">
        <f>F387*('Mieszkalne-ankiety'!$S$138/'Mieszkalne-ankiety'!$D$138)</f>
        <v>2.7673243568517004E-2</v>
      </c>
      <c r="I387" s="89">
        <f>F387*('Mieszkalne-ankiety'!$T$138/'Mieszkalne-ankiety'!$D$138)</f>
        <v>5.6564299093906589E-2</v>
      </c>
      <c r="J387" s="95">
        <f>F387*('Mieszkalne-ankiety'!$U$138/'Mieszkalne-ankiety'!$D$138)</f>
        <v>122.62996246057658</v>
      </c>
    </row>
    <row r="388" spans="2:10" x14ac:dyDescent="0.25">
      <c r="B388" s="80" t="s">
        <v>667</v>
      </c>
      <c r="C388" s="80" t="s">
        <v>1462</v>
      </c>
      <c r="D388" s="82" t="s">
        <v>725</v>
      </c>
      <c r="E388" s="82" t="s">
        <v>640</v>
      </c>
      <c r="F388" s="26">
        <v>110.75</v>
      </c>
      <c r="G388" s="98">
        <f>F388*('Mieszkalne-ankiety'!$R$138/'Mieszkalne-ankiety'!$D$138)</f>
        <v>7.5599935116723662</v>
      </c>
      <c r="H388" s="115">
        <f>F388*('Mieszkalne-ankiety'!$S$138/'Mieszkalne-ankiety'!$D$138)</f>
        <v>2.3956943056462583E-2</v>
      </c>
      <c r="I388" s="89">
        <f>F388*('Mieszkalne-ankiety'!$T$138/'Mieszkalne-ankiety'!$D$138)</f>
        <v>4.8968155433832206E-2</v>
      </c>
      <c r="J388" s="95">
        <f>F388*('Mieszkalne-ankiety'!$U$138/'Mieszkalne-ankiety'!$D$138)</f>
        <v>106.16171611435047</v>
      </c>
    </row>
    <row r="389" spans="2:10" x14ac:dyDescent="0.25">
      <c r="B389" s="80" t="s">
        <v>758</v>
      </c>
      <c r="C389" s="80" t="s">
        <v>1462</v>
      </c>
      <c r="D389" s="82" t="s">
        <v>1638</v>
      </c>
      <c r="E389" s="82" t="s">
        <v>640</v>
      </c>
      <c r="F389" s="26">
        <v>66.819999999999993</v>
      </c>
      <c r="G389" s="98">
        <f>F389*('Mieszkalne-ankiety'!$R$138/'Mieszkalne-ankiety'!$D$138)</f>
        <v>4.5612529702026858</v>
      </c>
      <c r="H389" s="115">
        <f>F389*('Mieszkalne-ankiety'!$S$138/'Mieszkalne-ankiety'!$D$138)</f>
        <v>1.4454202573659862E-2</v>
      </c>
      <c r="I389" s="89">
        <f>F389*('Mieszkalne-ankiety'!$T$138/'Mieszkalne-ankiety'!$D$138)</f>
        <v>2.954448890373515E-2</v>
      </c>
      <c r="J389" s="95">
        <f>F389*('Mieszkalne-ankiety'!$U$138/'Mieszkalne-ankiety'!$D$138)</f>
        <v>64.051700864658216</v>
      </c>
    </row>
    <row r="390" spans="2:10" x14ac:dyDescent="0.25">
      <c r="B390" s="80" t="s">
        <v>322</v>
      </c>
      <c r="C390" s="80" t="s">
        <v>1462</v>
      </c>
      <c r="D390" s="82" t="s">
        <v>581</v>
      </c>
      <c r="E390" s="82" t="s">
        <v>640</v>
      </c>
      <c r="F390" s="26">
        <v>99.67</v>
      </c>
      <c r="G390" s="98">
        <f>F390*('Mieszkalne-ankiety'!$R$138/'Mieszkalne-ankiety'!$D$138)</f>
        <v>6.8036528515429779</v>
      </c>
      <c r="H390" s="115">
        <f>F390*('Mieszkalne-ankiety'!$S$138/'Mieszkalne-ankiety'!$D$138)</f>
        <v>2.1560167173251699E-2</v>
      </c>
      <c r="I390" s="89">
        <f>F390*('Mieszkalne-ankiety'!$T$138/'Mieszkalne-ankiety'!$D$138)</f>
        <v>4.4069129138510667E-2</v>
      </c>
      <c r="J390" s="95">
        <f>F390*('Mieszkalne-ankiety'!$U$138/'Mieszkalne-ankiety'!$D$138)</f>
        <v>95.540751648914778</v>
      </c>
    </row>
    <row r="391" spans="2:10" x14ac:dyDescent="0.25">
      <c r="B391" s="80" t="s">
        <v>473</v>
      </c>
      <c r="C391" s="80" t="s">
        <v>1462</v>
      </c>
      <c r="D391" s="82" t="s">
        <v>1639</v>
      </c>
      <c r="E391" s="82" t="s">
        <v>640</v>
      </c>
      <c r="F391" s="26">
        <v>151.16999999999999</v>
      </c>
      <c r="G391" s="98">
        <f>F391*('Mieszkalne-ankiety'!$R$138/'Mieszkalne-ankiety'!$D$138)</f>
        <v>10.319135161711165</v>
      </c>
      <c r="H391" s="115">
        <f>F391*('Mieszkalne-ankiety'!$S$138/'Mieszkalne-ankiety'!$D$138)</f>
        <v>3.2700416088897954E-2</v>
      </c>
      <c r="I391" s="89">
        <f>F391*('Mieszkalne-ankiety'!$T$138/'Mieszkalne-ankiety'!$D$138)</f>
        <v>6.6839874103227212E-2</v>
      </c>
      <c r="J391" s="95">
        <f>F391*('Mieszkalne-ankiety'!$U$138/'Mieszkalne-ankiety'!$D$138)</f>
        <v>144.90714785558788</v>
      </c>
    </row>
    <row r="392" spans="2:10" x14ac:dyDescent="0.25">
      <c r="B392" s="80" t="s">
        <v>389</v>
      </c>
      <c r="C392" s="80" t="s">
        <v>1462</v>
      </c>
      <c r="D392" s="82" t="s">
        <v>1640</v>
      </c>
      <c r="E392" s="82" t="s">
        <v>640</v>
      </c>
      <c r="F392" s="26">
        <v>86.06</v>
      </c>
      <c r="G392" s="98">
        <f>F392*('Mieszkalne-ankiety'!$R$138/'Mieszkalne-ankiety'!$D$138)</f>
        <v>5.8746098565645495</v>
      </c>
      <c r="H392" s="115">
        <f>F392*('Mieszkalne-ankiety'!$S$138/'Mieszkalne-ankiety'!$D$138)</f>
        <v>1.8616113042340135E-2</v>
      </c>
      <c r="I392" s="89">
        <f>F392*('Mieszkalne-ankiety'!$T$138/'Mieszkalne-ankiety'!$D$138)</f>
        <v>3.8051462362398196E-2</v>
      </c>
      <c r="J392" s="95">
        <f>F392*('Mieszkalne-ankiety'!$U$138/'Mieszkalne-ankiety'!$D$138)</f>
        <v>82.494603059151245</v>
      </c>
    </row>
    <row r="393" spans="2:10" x14ac:dyDescent="0.25">
      <c r="B393" s="80" t="s">
        <v>574</v>
      </c>
      <c r="C393" s="80" t="s">
        <v>1462</v>
      </c>
      <c r="D393" s="82" t="s">
        <v>1641</v>
      </c>
      <c r="E393" s="82" t="s">
        <v>640</v>
      </c>
      <c r="F393" s="26">
        <v>79.709999999999994</v>
      </c>
      <c r="G393" s="98">
        <f>F393*('Mieszkalne-ankiety'!$R$138/'Mieszkalne-ankiety'!$D$138)</f>
        <v>5.4411474746311894</v>
      </c>
      <c r="H393" s="115">
        <f>F393*('Mieszkalne-ankiety'!$S$138/'Mieszkalne-ankiety'!$D$138)</f>
        <v>1.7242509535265304E-2</v>
      </c>
      <c r="I393" s="89">
        <f>F393*('Mieszkalne-ankiety'!$T$138/'Mieszkalne-ankiety'!$D$138)</f>
        <v>3.5243807400729257E-2</v>
      </c>
      <c r="J393" s="95">
        <f>F393*('Mieszkalne-ankiety'!$U$138/'Mieszkalne-ankiety'!$D$138)</f>
        <v>76.407678478328435</v>
      </c>
    </row>
    <row r="394" spans="2:10" x14ac:dyDescent="0.25">
      <c r="B394" s="80" t="s">
        <v>475</v>
      </c>
      <c r="C394" s="80" t="s">
        <v>1462</v>
      </c>
      <c r="D394" s="82" t="s">
        <v>396</v>
      </c>
      <c r="E394" s="82" t="s">
        <v>640</v>
      </c>
      <c r="F394" s="26">
        <v>95.44</v>
      </c>
      <c r="G394" s="98">
        <f>F394*('Mieszkalne-ankiety'!$R$138/'Mieszkalne-ankiety'!$D$138)</f>
        <v>6.5149054695621729</v>
      </c>
      <c r="H394" s="115">
        <f>F394*('Mieszkalne-ankiety'!$S$138/'Mieszkalne-ankiety'!$D$138)</f>
        <v>2.0645152553578228E-2</v>
      </c>
      <c r="I394" s="89">
        <f>F394*('Mieszkalne-ankiety'!$T$138/'Mieszkalne-ankiety'!$D$138)</f>
        <v>4.2198832998690254E-2</v>
      </c>
      <c r="J394" s="95">
        <f>F394*('Mieszkalne-ankiety'!$U$138/'Mieszkalne-ankiety'!$D$138)</f>
        <v>91.485997164366665</v>
      </c>
    </row>
    <row r="395" spans="2:10" x14ac:dyDescent="0.25">
      <c r="B395" s="80" t="s">
        <v>759</v>
      </c>
      <c r="C395" s="80" t="s">
        <v>1462</v>
      </c>
      <c r="D395" s="82" t="s">
        <v>396</v>
      </c>
      <c r="E395" s="82" t="s">
        <v>640</v>
      </c>
      <c r="F395" s="26">
        <v>212.94</v>
      </c>
      <c r="G395" s="98">
        <f>F395*('Mieszkalne-ankiety'!$R$138/'Mieszkalne-ankiety'!$D$138)</f>
        <v>14.535666080140079</v>
      </c>
      <c r="H395" s="115">
        <f>F395*('Mieszkalne-ankiety'!$S$138/'Mieszkalne-ankiety'!$D$138)</f>
        <v>4.606222532228571E-2</v>
      </c>
      <c r="I395" s="89">
        <f>F395*('Mieszkalne-ankiety'!$T$138/'Mieszkalne-ankiety'!$D$138)</f>
        <v>9.4151503549257151E-2</v>
      </c>
      <c r="J395" s="95">
        <f>F395*('Mieszkalne-ankiety'!$U$138/'Mieszkalne-ankiety'!$D$138)</f>
        <v>204.11806617959175</v>
      </c>
    </row>
    <row r="396" spans="2:10" x14ac:dyDescent="0.25">
      <c r="B396" s="80" t="s">
        <v>323</v>
      </c>
      <c r="C396" s="80" t="s">
        <v>1462</v>
      </c>
      <c r="D396" s="82" t="s">
        <v>1642</v>
      </c>
      <c r="E396" s="82" t="s">
        <v>640</v>
      </c>
      <c r="F396" s="26">
        <v>76.959999999999994</v>
      </c>
      <c r="G396" s="98">
        <f>F396*('Mieszkalne-ankiety'!$R$138/'Mieszkalne-ankiety'!$D$138)</f>
        <v>5.2534275454474519</v>
      </c>
      <c r="H396" s="115">
        <f>F396*('Mieszkalne-ankiety'!$S$138/'Mieszkalne-ankiety'!$D$138)</f>
        <v>1.6647641874721085E-2</v>
      </c>
      <c r="I396" s="89">
        <f>F396*('Mieszkalne-ankiety'!$T$138/'Mieszkalne-ankiety'!$D$138)</f>
        <v>3.4027893834652156E-2</v>
      </c>
      <c r="J396" s="95">
        <f>F396*('Mieszkalne-ankiety'!$U$138/'Mieszkalne-ankiety'!$D$138)</f>
        <v>73.771608777972105</v>
      </c>
    </row>
    <row r="397" spans="2:10" x14ac:dyDescent="0.25">
      <c r="B397" s="80" t="s">
        <v>476</v>
      </c>
      <c r="C397" s="80" t="s">
        <v>1462</v>
      </c>
      <c r="D397" s="82" t="s">
        <v>1643</v>
      </c>
      <c r="E397" s="82" t="s">
        <v>640</v>
      </c>
      <c r="F397" s="26">
        <v>125.04</v>
      </c>
      <c r="G397" s="98">
        <f>F397*('Mieszkalne-ankiety'!$R$138/'Mieszkalne-ankiety'!$D$138)</f>
        <v>8.5354545255035017</v>
      </c>
      <c r="H397" s="115">
        <f>F397*('Mieszkalne-ankiety'!$S$138/'Mieszkalne-ankiety'!$D$138)</f>
        <v>2.7048091736163266E-2</v>
      </c>
      <c r="I397" s="89">
        <f>F397*('Mieszkalne-ankiety'!$T$138/'Mieszkalne-ankiety'!$D$138)</f>
        <v>5.5286484473556476E-2</v>
      </c>
      <c r="J397" s="95">
        <f>F397*('Mieszkalne-ankiety'!$U$138/'Mieszkalne-ankiety'!$D$138)</f>
        <v>119.8596928482021</v>
      </c>
    </row>
    <row r="398" spans="2:10" x14ac:dyDescent="0.25">
      <c r="B398" s="80" t="s">
        <v>477</v>
      </c>
      <c r="C398" s="80" t="s">
        <v>1462</v>
      </c>
      <c r="D398" s="82" t="s">
        <v>1644</v>
      </c>
      <c r="E398" s="82" t="s">
        <v>640</v>
      </c>
      <c r="F398" s="26">
        <v>121.19</v>
      </c>
      <c r="G398" s="98">
        <f>F398*('Mieszkalne-ankiety'!$R$138/'Mieszkalne-ankiety'!$D$138)</f>
        <v>8.2726466246462671</v>
      </c>
      <c r="H398" s="115">
        <f>F398*('Mieszkalne-ankiety'!$S$138/'Mieszkalne-ankiety'!$D$138)</f>
        <v>2.6215277011401358E-2</v>
      </c>
      <c r="I398" s="89">
        <f>F398*('Mieszkalne-ankiety'!$T$138/'Mieszkalne-ankiety'!$D$138)</f>
        <v>5.358420548104853E-2</v>
      </c>
      <c r="J398" s="95">
        <f>F398*('Mieszkalne-ankiety'!$U$138/'Mieszkalne-ankiety'!$D$138)</f>
        <v>116.16919526770323</v>
      </c>
    </row>
    <row r="399" spans="2:10" x14ac:dyDescent="0.25">
      <c r="B399" s="80" t="s">
        <v>478</v>
      </c>
      <c r="C399" s="80" t="s">
        <v>1462</v>
      </c>
      <c r="D399" s="82" t="s">
        <v>1645</v>
      </c>
      <c r="E399" s="82" t="s">
        <v>640</v>
      </c>
      <c r="F399" s="26">
        <v>125.42</v>
      </c>
      <c r="G399" s="98">
        <f>F399*('Mieszkalne-ankiety'!$R$138/'Mieszkalne-ankiety'!$D$138)</f>
        <v>8.5613940066270722</v>
      </c>
      <c r="H399" s="115">
        <f>F399*('Mieszkalne-ankiety'!$S$138/'Mieszkalne-ankiety'!$D$138)</f>
        <v>2.7130291631074829E-2</v>
      </c>
      <c r="I399" s="89">
        <f>F399*('Mieszkalne-ankiety'!$T$138/'Mieszkalne-ankiety'!$D$138)</f>
        <v>5.5454501620868943E-2</v>
      </c>
      <c r="J399" s="95">
        <f>F399*('Mieszkalne-ankiety'!$U$138/'Mieszkalne-ankiety'!$D$138)</f>
        <v>120.22394975225133</v>
      </c>
    </row>
    <row r="400" spans="2:10" x14ac:dyDescent="0.25">
      <c r="B400" s="80" t="s">
        <v>760</v>
      </c>
      <c r="C400" s="80" t="s">
        <v>1462</v>
      </c>
      <c r="D400" s="82" t="s">
        <v>733</v>
      </c>
      <c r="E400" s="82" t="s">
        <v>640</v>
      </c>
      <c r="F400" s="26">
        <v>71.73</v>
      </c>
      <c r="G400" s="98">
        <f>F400*('Mieszkalne-ankiety'!$R$138/'Mieszkalne-ankiety'!$D$138)</f>
        <v>4.896418371036197</v>
      </c>
      <c r="H400" s="115">
        <f>F400*('Mieszkalne-ankiety'!$S$138/'Mieszkalne-ankiety'!$D$138)</f>
        <v>1.5516311742122448E-2</v>
      </c>
      <c r="I400" s="89">
        <f>F400*('Mieszkalne-ankiety'!$T$138/'Mieszkalne-ankiety'!$D$138)</f>
        <v>3.1715447307167355E-2</v>
      </c>
      <c r="J400" s="95">
        <f>F400*('Mieszkalne-ankiety'!$U$138/'Mieszkalne-ankiety'!$D$138)</f>
        <v>68.758283493294442</v>
      </c>
    </row>
    <row r="401" spans="2:10" x14ac:dyDescent="0.25">
      <c r="B401" s="80" t="s">
        <v>644</v>
      </c>
      <c r="C401" s="80" t="s">
        <v>1462</v>
      </c>
      <c r="D401" s="82" t="s">
        <v>1646</v>
      </c>
      <c r="E401" s="82" t="s">
        <v>640</v>
      </c>
      <c r="F401" s="26">
        <v>45.38</v>
      </c>
      <c r="G401" s="98">
        <f>F401*('Mieszkalne-ankiety'!$R$138/'Mieszkalne-ankiety'!$D$138)</f>
        <v>3.0977201404938328</v>
      </c>
      <c r="H401" s="115">
        <f>F401*('Mieszkalne-ankiety'!$S$138/'Mieszkalne-ankiety'!$D$138)</f>
        <v>9.816397976544218E-3</v>
      </c>
      <c r="I401" s="89">
        <f>F401*('Mieszkalne-ankiety'!$T$138/'Mieszkalne-ankiety'!$D$138)</f>
        <v>2.0064784592210436E-2</v>
      </c>
      <c r="J401" s="95">
        <f>F401*('Mieszkalne-ankiety'!$U$138/'Mieszkalne-ankiety'!$D$138)</f>
        <v>43.499942909880133</v>
      </c>
    </row>
    <row r="402" spans="2:10" x14ac:dyDescent="0.25">
      <c r="B402" s="80" t="s">
        <v>645</v>
      </c>
      <c r="C402" s="80" t="s">
        <v>1462</v>
      </c>
      <c r="D402" s="82" t="s">
        <v>1647</v>
      </c>
      <c r="E402" s="82" t="s">
        <v>640</v>
      </c>
      <c r="F402" s="26">
        <v>116.17</v>
      </c>
      <c r="G402" s="98">
        <f>F402*('Mieszkalne-ankiety'!$R$138/'Mieszkalne-ankiety'!$D$138)</f>
        <v>7.9299724266454072</v>
      </c>
      <c r="H402" s="115">
        <f>F402*('Mieszkalne-ankiety'!$S$138/'Mieszkalne-ankiety'!$D$138)</f>
        <v>2.5129373136517006E-2</v>
      </c>
      <c r="I402" s="89">
        <f>F402*('Mieszkalne-ankiety'!$T$138/'Mieszkalne-ankiety'!$D$138)</f>
        <v>5.1364610534973251E-2</v>
      </c>
      <c r="J402" s="95">
        <f>F402*('Mieszkalne-ankiety'!$U$138/'Mieszkalne-ankiety'!$D$138)</f>
        <v>111.35716985105276</v>
      </c>
    </row>
    <row r="403" spans="2:10" x14ac:dyDescent="0.25">
      <c r="B403" s="80" t="s">
        <v>682</v>
      </c>
      <c r="C403" s="80" t="s">
        <v>1462</v>
      </c>
      <c r="D403" s="82" t="s">
        <v>1648</v>
      </c>
      <c r="E403" s="82" t="s">
        <v>640</v>
      </c>
      <c r="F403" s="26">
        <v>45.1</v>
      </c>
      <c r="G403" s="98">
        <f>F403*('Mieszkalne-ankiety'!$R$138/'Mieszkalne-ankiety'!$D$138)</f>
        <v>3.078606838613307</v>
      </c>
      <c r="H403" s="115">
        <f>F403*('Mieszkalne-ankiety'!$S$138/'Mieszkalne-ankiety'!$D$138)</f>
        <v>9.7558296329251695E-3</v>
      </c>
      <c r="I403" s="89">
        <f>F403*('Mieszkalne-ankiety'!$T$138/'Mieszkalne-ankiety'!$D$138)</f>
        <v>1.9940982483664403E-2</v>
      </c>
      <c r="J403" s="95">
        <f>F403*('Mieszkalne-ankiety'!$U$138/'Mieszkalne-ankiety'!$D$138)</f>
        <v>43.231543085843846</v>
      </c>
    </row>
    <row r="404" spans="2:10" x14ac:dyDescent="0.25">
      <c r="B404" s="80" t="s">
        <v>390</v>
      </c>
      <c r="C404" s="80" t="s">
        <v>1462</v>
      </c>
      <c r="D404" s="82" t="s">
        <v>415</v>
      </c>
      <c r="E404" s="82" t="s">
        <v>640</v>
      </c>
      <c r="F404" s="26">
        <v>136.72</v>
      </c>
      <c r="G404" s="98">
        <f>F404*('Mieszkalne-ankiety'!$R$138/'Mieszkalne-ankiety'!$D$138)</f>
        <v>9.3327522610911604</v>
      </c>
      <c r="H404" s="115">
        <f>F404*('Mieszkalne-ankiety'!$S$138/'Mieszkalne-ankiety'!$D$138)</f>
        <v>2.957465692712925E-2</v>
      </c>
      <c r="I404" s="89">
        <f>F404*('Mieszkalne-ankiety'!$T$138/'Mieszkalne-ankiety'!$D$138)</f>
        <v>6.0450801001476651E-2</v>
      </c>
      <c r="J404" s="95">
        <f>F404*('Mieszkalne-ankiety'!$U$138/'Mieszkalne-ankiety'!$D$138)</f>
        <v>131.05579979371552</v>
      </c>
    </row>
    <row r="405" spans="2:10" x14ac:dyDescent="0.25">
      <c r="B405" s="80" t="s">
        <v>480</v>
      </c>
      <c r="C405" s="80" t="s">
        <v>1462</v>
      </c>
      <c r="D405" s="82" t="s">
        <v>1649</v>
      </c>
      <c r="E405" s="82" t="s">
        <v>640</v>
      </c>
      <c r="F405" s="26">
        <v>163.41999999999999</v>
      </c>
      <c r="G405" s="98">
        <f>F405*('Mieszkalne-ankiety'!$R$138/'Mieszkalne-ankiety'!$D$138)</f>
        <v>11.15534211898418</v>
      </c>
      <c r="H405" s="115">
        <f>F405*('Mieszkalne-ankiety'!$S$138/'Mieszkalne-ankiety'!$D$138)</f>
        <v>3.5350281122231285E-2</v>
      </c>
      <c r="I405" s="89">
        <f>F405*('Mieszkalne-ankiety'!$T$138/'Mieszkalne-ankiety'!$D$138)</f>
        <v>7.2256216352116098E-2</v>
      </c>
      <c r="J405" s="95">
        <f>F405*('Mieszkalne-ankiety'!$U$138/'Mieszkalne-ankiety'!$D$138)</f>
        <v>156.64964015717518</v>
      </c>
    </row>
    <row r="406" spans="2:10" x14ac:dyDescent="0.25">
      <c r="B406" s="80" t="s">
        <v>479</v>
      </c>
      <c r="C406" s="80" t="s">
        <v>1462</v>
      </c>
      <c r="D406" s="82" t="s">
        <v>1650</v>
      </c>
      <c r="E406" s="82" t="s">
        <v>640</v>
      </c>
      <c r="F406" s="26">
        <v>101.65</v>
      </c>
      <c r="G406" s="98">
        <f>F406*('Mieszkalne-ankiety'!$R$138/'Mieszkalne-ankiety'!$D$138)</f>
        <v>6.9388112005552696</v>
      </c>
      <c r="H406" s="115">
        <f>F406*('Mieszkalne-ankiety'!$S$138/'Mieszkalne-ankiety'!$D$138)</f>
        <v>2.1988471888843536E-2</v>
      </c>
      <c r="I406" s="89">
        <f>F406*('Mieszkalne-ankiety'!$T$138/'Mieszkalne-ankiety'!$D$138)</f>
        <v>4.494458690608618E-2</v>
      </c>
      <c r="J406" s="95">
        <f>F406*('Mieszkalne-ankiety'!$U$138/'Mieszkalne-ankiety'!$D$138)</f>
        <v>97.438721833171329</v>
      </c>
    </row>
    <row r="407" spans="2:10" x14ac:dyDescent="0.25">
      <c r="B407" s="80" t="s">
        <v>650</v>
      </c>
      <c r="C407" s="80" t="s">
        <v>1462</v>
      </c>
      <c r="D407" s="82" t="s">
        <v>738</v>
      </c>
      <c r="E407" s="82" t="s">
        <v>640</v>
      </c>
      <c r="F407" s="26">
        <v>111.74</v>
      </c>
      <c r="G407" s="98">
        <f>F407*('Mieszkalne-ankiety'!$R$138/'Mieszkalne-ankiety'!$D$138)</f>
        <v>7.627572686178512</v>
      </c>
      <c r="H407" s="115">
        <f>F407*('Mieszkalne-ankiety'!$S$138/'Mieszkalne-ankiety'!$D$138)</f>
        <v>2.4171095414258499E-2</v>
      </c>
      <c r="I407" s="89">
        <f>F407*('Mieszkalne-ankiety'!$T$138/'Mieszkalne-ankiety'!$D$138)</f>
        <v>4.9405884317619962E-2</v>
      </c>
      <c r="J407" s="95">
        <f>F407*('Mieszkalne-ankiety'!$U$138/'Mieszkalne-ankiety'!$D$138)</f>
        <v>107.11070120647874</v>
      </c>
    </row>
    <row r="408" spans="2:10" x14ac:dyDescent="0.25">
      <c r="B408" s="80" t="s">
        <v>482</v>
      </c>
      <c r="C408" s="80" t="s">
        <v>1462</v>
      </c>
      <c r="D408" s="82" t="s">
        <v>1651</v>
      </c>
      <c r="E408" s="82" t="s">
        <v>640</v>
      </c>
      <c r="F408" s="26">
        <v>115.09</v>
      </c>
      <c r="G408" s="98">
        <f>F408*('Mieszkalne-ankiety'!$R$138/'Mieszkalne-ankiety'!$D$138)</f>
        <v>7.8562496908205208</v>
      </c>
      <c r="H408" s="115">
        <f>F408*('Mieszkalne-ankiety'!$S$138/'Mieszkalne-ankiety'!$D$138)</f>
        <v>2.4895752382557822E-2</v>
      </c>
      <c r="I408" s="89">
        <f>F408*('Mieszkalne-ankiety'!$T$138/'Mieszkalne-ankiety'!$D$138)</f>
        <v>5.0887088116295699E-2</v>
      </c>
      <c r="J408" s="95">
        <f>F408*('Mieszkalne-ankiety'!$U$138/'Mieszkalne-ankiety'!$D$138)</f>
        <v>110.32191338691283</v>
      </c>
    </row>
    <row r="409" spans="2:10" x14ac:dyDescent="0.25">
      <c r="B409" s="80" t="s">
        <v>483</v>
      </c>
      <c r="C409" s="80" t="s">
        <v>1462</v>
      </c>
      <c r="D409" s="82" t="s">
        <v>132</v>
      </c>
      <c r="E409" s="82" t="s">
        <v>640</v>
      </c>
      <c r="F409" s="26">
        <v>155.81</v>
      </c>
      <c r="G409" s="98">
        <f>F409*('Mieszkalne-ankiety'!$R$138/'Mieszkalne-ankiety'!$D$138)</f>
        <v>10.635869878588455</v>
      </c>
      <c r="H409" s="115">
        <f>F409*('Mieszkalne-ankiety'!$S$138/'Mieszkalne-ankiety'!$D$138)</f>
        <v>3.3704120068870747E-2</v>
      </c>
      <c r="I409" s="89">
        <f>F409*('Mieszkalne-ankiety'!$T$138/'Mieszkalne-ankiety'!$D$138)</f>
        <v>6.8891451901990031E-2</v>
      </c>
      <c r="J409" s="95">
        <f>F409*('Mieszkalne-ankiety'!$U$138/'Mieszkalne-ankiety'!$D$138)</f>
        <v>149.35491636818912</v>
      </c>
    </row>
    <row r="410" spans="2:10" x14ac:dyDescent="0.25">
      <c r="B410" s="80" t="s">
        <v>593</v>
      </c>
      <c r="C410" s="80" t="s">
        <v>1462</v>
      </c>
      <c r="D410" s="82" t="s">
        <v>1652</v>
      </c>
      <c r="E410" s="82" t="s">
        <v>640</v>
      </c>
      <c r="F410" s="26">
        <v>85.12</v>
      </c>
      <c r="G410" s="98">
        <f>F410*('Mieszkalne-ankiety'!$R$138/'Mieszkalne-ankiety'!$D$138)</f>
        <v>5.8104437716799264</v>
      </c>
      <c r="H410" s="115">
        <f>F410*('Mieszkalne-ankiety'!$S$138/'Mieszkalne-ankiety'!$D$138)</f>
        <v>1.8412776460190475E-2</v>
      </c>
      <c r="I410" s="89">
        <f>F410*('Mieszkalne-ankiety'!$T$138/'Mieszkalne-ankiety'!$D$138)</f>
        <v>3.7635840997993657E-2</v>
      </c>
      <c r="J410" s="95">
        <f>F410*('Mieszkalne-ankiety'!$U$138/'Mieszkalne-ankiety'!$D$138)</f>
        <v>81.593546507029458</v>
      </c>
    </row>
    <row r="411" spans="2:10" x14ac:dyDescent="0.25">
      <c r="B411" s="80" t="s">
        <v>324</v>
      </c>
      <c r="C411" s="80" t="s">
        <v>1462</v>
      </c>
      <c r="D411" s="82" t="s">
        <v>140</v>
      </c>
      <c r="E411" s="82" t="s">
        <v>640</v>
      </c>
      <c r="F411" s="26">
        <v>111.13</v>
      </c>
      <c r="G411" s="98">
        <f>F411*('Mieszkalne-ankiety'!$R$138/'Mieszkalne-ankiety'!$D$138)</f>
        <v>7.5859329927959367</v>
      </c>
      <c r="H411" s="115">
        <f>F411*('Mieszkalne-ankiety'!$S$138/'Mieszkalne-ankiety'!$D$138)</f>
        <v>2.4039142951374146E-2</v>
      </c>
      <c r="I411" s="89">
        <f>F411*('Mieszkalne-ankiety'!$T$138/'Mieszkalne-ankiety'!$D$138)</f>
        <v>4.913617258114468E-2</v>
      </c>
      <c r="J411" s="95">
        <f>F411*('Mieszkalne-ankiety'!$U$138/'Mieszkalne-ankiety'!$D$138)</f>
        <v>106.5259730183997</v>
      </c>
    </row>
    <row r="412" spans="2:10" x14ac:dyDescent="0.25">
      <c r="B412" s="80" t="s">
        <v>484</v>
      </c>
      <c r="C412" s="80" t="s">
        <v>1462</v>
      </c>
      <c r="D412" s="82" t="s">
        <v>1653</v>
      </c>
      <c r="E412" s="82" t="s">
        <v>640</v>
      </c>
      <c r="F412" s="26">
        <v>38.229999999999997</v>
      </c>
      <c r="G412" s="98">
        <f>F412*('Mieszkalne-ankiety'!$R$138/'Mieszkalne-ankiety'!$D$138)</f>
        <v>2.6096483246161131</v>
      </c>
      <c r="H412" s="115">
        <f>F412*('Mieszkalne-ankiety'!$S$138/'Mieszkalne-ankiety'!$D$138)</f>
        <v>8.2697420591292502E-3</v>
      </c>
      <c r="I412" s="89">
        <f>F412*('Mieszkalne-ankiety'!$T$138/'Mieszkalne-ankiety'!$D$138)</f>
        <v>1.6903409320409978E-2</v>
      </c>
      <c r="J412" s="95">
        <f>F412*('Mieszkalne-ankiety'!$U$138/'Mieszkalne-ankiety'!$D$138)</f>
        <v>36.646161688953661</v>
      </c>
    </row>
    <row r="413" spans="2:10" x14ac:dyDescent="0.25">
      <c r="B413" s="80" t="s">
        <v>485</v>
      </c>
      <c r="C413" s="80" t="s">
        <v>1462</v>
      </c>
      <c r="D413" s="82" t="s">
        <v>1654</v>
      </c>
      <c r="E413" s="82" t="s">
        <v>640</v>
      </c>
      <c r="F413" s="26">
        <v>97.3</v>
      </c>
      <c r="G413" s="98">
        <f>F413*('Mieszkalne-ankiety'!$R$138/'Mieszkalne-ankiety'!$D$138)</f>
        <v>6.64187240348281</v>
      </c>
      <c r="H413" s="115">
        <f>F413*('Mieszkalne-ankiety'!$S$138/'Mieszkalne-ankiety'!$D$138)</f>
        <v>2.1047499407619043E-2</v>
      </c>
      <c r="I413" s="89">
        <f>F413*('Mieszkalne-ankiety'!$T$138/'Mieszkalne-ankiety'!$D$138)</f>
        <v>4.302123271974604E-2</v>
      </c>
      <c r="J413" s="95">
        <f>F413*('Mieszkalne-ankiety'!$U$138/'Mieszkalne-ankiety'!$D$138)</f>
        <v>93.268938852607675</v>
      </c>
    </row>
    <row r="414" spans="2:10" x14ac:dyDescent="0.25">
      <c r="B414" s="80" t="s">
        <v>761</v>
      </c>
      <c r="C414" s="80" t="s">
        <v>1462</v>
      </c>
      <c r="D414" s="82" t="s">
        <v>1655</v>
      </c>
      <c r="E414" s="82" t="s">
        <v>640</v>
      </c>
      <c r="F414" s="26">
        <v>66.44</v>
      </c>
      <c r="G414" s="98">
        <f>F414*('Mieszkalne-ankiety'!$R$138/'Mieszkalne-ankiety'!$D$138)</f>
        <v>4.5353134890791154</v>
      </c>
      <c r="H414" s="115">
        <f>F414*('Mieszkalne-ankiety'!$S$138/'Mieszkalne-ankiety'!$D$138)</f>
        <v>1.4372002678748297E-2</v>
      </c>
      <c r="I414" s="89">
        <f>F414*('Mieszkalne-ankiety'!$T$138/'Mieszkalne-ankiety'!$D$138)</f>
        <v>2.9376471756422679E-2</v>
      </c>
      <c r="J414" s="95">
        <f>F414*('Mieszkalne-ankiety'!$U$138/'Mieszkalne-ankiety'!$D$138)</f>
        <v>63.687443960608981</v>
      </c>
    </row>
    <row r="415" spans="2:10" x14ac:dyDescent="0.25">
      <c r="B415" s="80" t="s">
        <v>576</v>
      </c>
      <c r="C415" s="80" t="s">
        <v>1462</v>
      </c>
      <c r="D415" s="82" t="s">
        <v>286</v>
      </c>
      <c r="E415" s="82" t="s">
        <v>640</v>
      </c>
      <c r="F415" s="26">
        <v>106.32</v>
      </c>
      <c r="G415" s="98">
        <f>F415*('Mieszkalne-ankiety'!$R$138/'Mieszkalne-ankiety'!$D$138)</f>
        <v>7.257593771205471</v>
      </c>
      <c r="H415" s="115">
        <f>F415*('Mieszkalne-ankiety'!$S$138/'Mieszkalne-ankiety'!$D$138)</f>
        <v>2.2998665334204079E-2</v>
      </c>
      <c r="I415" s="89">
        <f>F415*('Mieszkalne-ankiety'!$T$138/'Mieszkalne-ankiety'!$D$138)</f>
        <v>4.7009429216478917E-2</v>
      </c>
      <c r="J415" s="95">
        <f>F415*('Mieszkalne-ankiety'!$U$138/'Mieszkalne-ankiety'!$D$138)</f>
        <v>101.91524746977643</v>
      </c>
    </row>
    <row r="416" spans="2:10" x14ac:dyDescent="0.25">
      <c r="B416" s="80" t="s">
        <v>762</v>
      </c>
      <c r="C416" s="80" t="s">
        <v>1462</v>
      </c>
      <c r="D416" s="82" t="s">
        <v>1656</v>
      </c>
      <c r="E416" s="82" t="s">
        <v>640</v>
      </c>
      <c r="F416" s="26">
        <v>62.69</v>
      </c>
      <c r="G416" s="98">
        <f>F416*('Mieszkalne-ankiety'!$R$138/'Mieszkalne-ankiety'!$D$138)</f>
        <v>4.2793317674649263</v>
      </c>
      <c r="H416" s="115">
        <f>F416*('Mieszkalne-ankiety'!$S$138/'Mieszkalne-ankiety'!$D$138)</f>
        <v>1.3560819505278909E-2</v>
      </c>
      <c r="I416" s="89">
        <f>F416*('Mieszkalne-ankiety'!$T$138/'Mieszkalne-ankiety'!$D$138)</f>
        <v>2.7718407802681182E-2</v>
      </c>
      <c r="J416" s="95">
        <f>F416*('Mieszkalne-ankiety'!$U$138/'Mieszkalne-ankiety'!$D$138)</f>
        <v>60.092803460123072</v>
      </c>
    </row>
    <row r="417" spans="2:10" x14ac:dyDescent="0.25">
      <c r="B417" s="80" t="s">
        <v>488</v>
      </c>
      <c r="C417" s="80" t="s">
        <v>1462</v>
      </c>
      <c r="D417" s="82" t="s">
        <v>1657</v>
      </c>
      <c r="E417" s="82" t="s">
        <v>640</v>
      </c>
      <c r="F417" s="26">
        <v>94.74</v>
      </c>
      <c r="G417" s="98">
        <f>F417*('Mieszkalne-ankiety'!$R$138/'Mieszkalne-ankiety'!$D$138)</f>
        <v>6.4671222148608569</v>
      </c>
      <c r="H417" s="115">
        <f>F417*('Mieszkalne-ankiety'!$S$138/'Mieszkalne-ankiety'!$D$138)</f>
        <v>2.0493731694530608E-2</v>
      </c>
      <c r="I417" s="89">
        <f>F417*('Mieszkalne-ankiety'!$T$138/'Mieszkalne-ankiety'!$D$138)</f>
        <v>4.1889327727325176E-2</v>
      </c>
      <c r="J417" s="95">
        <f>F417*('Mieszkalne-ankiety'!$U$138/'Mieszkalne-ankiety'!$D$138)</f>
        <v>90.814997604275959</v>
      </c>
    </row>
    <row r="418" spans="2:10" x14ac:dyDescent="0.25">
      <c r="B418" s="80" t="s">
        <v>226</v>
      </c>
      <c r="C418" s="80" t="s">
        <v>1462</v>
      </c>
      <c r="D418" s="82" t="s">
        <v>1658</v>
      </c>
      <c r="E418" s="82" t="s">
        <v>640</v>
      </c>
      <c r="F418" s="26">
        <v>143.38</v>
      </c>
      <c r="G418" s="98">
        <f>F418*('Mieszkalne-ankiety'!$R$138/'Mieszkalne-ankiety'!$D$138)</f>
        <v>9.7873757986779584</v>
      </c>
      <c r="H418" s="115">
        <f>F418*('Mieszkalne-ankiety'!$S$138/'Mieszkalne-ankiety'!$D$138)</f>
        <v>3.1015318243210882E-2</v>
      </c>
      <c r="I418" s="89">
        <f>F418*('Mieszkalne-ankiety'!$T$138/'Mieszkalne-ankiety'!$D$138)</f>
        <v>6.3395522583321554E-2</v>
      </c>
      <c r="J418" s="95">
        <f>F418*('Mieszkalne-ankiety'!$U$138/'Mieszkalne-ankiety'!$D$138)</f>
        <v>137.43988132257851</v>
      </c>
    </row>
    <row r="419" spans="2:10" x14ac:dyDescent="0.25">
      <c r="B419" s="80" t="s">
        <v>381</v>
      </c>
      <c r="C419" s="80" t="s">
        <v>1462</v>
      </c>
      <c r="D419" s="82" t="s">
        <v>285</v>
      </c>
      <c r="E419" s="82" t="s">
        <v>640</v>
      </c>
      <c r="F419" s="26">
        <v>100.81</v>
      </c>
      <c r="G419" s="98">
        <f>F419*('Mieszkalne-ankiety'!$R$138/'Mieszkalne-ankiety'!$D$138)</f>
        <v>6.8814712949136911</v>
      </c>
      <c r="H419" s="115">
        <f>F419*('Mieszkalne-ankiety'!$S$138/'Mieszkalne-ankiety'!$D$138)</f>
        <v>2.1806766857986392E-2</v>
      </c>
      <c r="I419" s="89">
        <f>F419*('Mieszkalne-ankiety'!$T$138/'Mieszkalne-ankiety'!$D$138)</f>
        <v>4.4573180580448082E-2</v>
      </c>
      <c r="J419" s="95">
        <f>F419*('Mieszkalne-ankiety'!$U$138/'Mieszkalne-ankiety'!$D$138)</f>
        <v>96.633522361062489</v>
      </c>
    </row>
    <row r="420" spans="2:10" x14ac:dyDescent="0.25">
      <c r="B420" s="80" t="s">
        <v>228</v>
      </c>
      <c r="C420" s="80" t="s">
        <v>1462</v>
      </c>
      <c r="D420" s="82" t="s">
        <v>346</v>
      </c>
      <c r="E420" s="82" t="s">
        <v>640</v>
      </c>
      <c r="F420" s="26">
        <v>115.76</v>
      </c>
      <c r="G420" s="98">
        <f>F420*('Mieszkalne-ankiety'!$R$138/'Mieszkalne-ankiety'!$D$138)</f>
        <v>7.9019850917489229</v>
      </c>
      <c r="H420" s="115">
        <f>F420*('Mieszkalne-ankiety'!$S$138/'Mieszkalne-ankiety'!$D$138)</f>
        <v>2.5040683776217685E-2</v>
      </c>
      <c r="I420" s="89">
        <f>F420*('Mieszkalne-ankiety'!$T$138/'Mieszkalne-ankiety'!$D$138)</f>
        <v>5.1183328876030852E-2</v>
      </c>
      <c r="J420" s="95">
        <f>F420*('Mieszkalne-ankiety'!$U$138/'Mieszkalne-ankiety'!$D$138)</f>
        <v>110.96415582299964</v>
      </c>
    </row>
    <row r="421" spans="2:10" x14ac:dyDescent="0.25">
      <c r="B421" s="80" t="s">
        <v>230</v>
      </c>
      <c r="C421" s="80" t="s">
        <v>1462</v>
      </c>
      <c r="D421" s="82" t="s">
        <v>493</v>
      </c>
      <c r="E421" s="82" t="s">
        <v>640</v>
      </c>
      <c r="F421" s="26">
        <v>113.61</v>
      </c>
      <c r="G421" s="98">
        <f>F421*('Mieszkalne-ankiety'!$R$138/'Mieszkalne-ankiety'!$D$138)</f>
        <v>7.7552222380234541</v>
      </c>
      <c r="H421" s="115">
        <f>F421*('Mieszkalne-ankiety'!$S$138/'Mieszkalne-ankiety'!$D$138)</f>
        <v>2.457560542342857E-2</v>
      </c>
      <c r="I421" s="89">
        <f>F421*('Mieszkalne-ankiety'!$T$138/'Mieszkalne-ankiety'!$D$138)</f>
        <v>5.0232705542552387E-2</v>
      </c>
      <c r="J421" s="95">
        <f>F421*('Mieszkalne-ankiety'!$U$138/'Mieszkalne-ankiety'!$D$138)</f>
        <v>108.90322860272104</v>
      </c>
    </row>
    <row r="422" spans="2:10" x14ac:dyDescent="0.25">
      <c r="B422" s="80" t="s">
        <v>231</v>
      </c>
      <c r="C422" s="80" t="s">
        <v>1462</v>
      </c>
      <c r="D422" s="82" t="s">
        <v>775</v>
      </c>
      <c r="E422" s="82" t="s">
        <v>640</v>
      </c>
      <c r="F422" s="26">
        <v>74.31</v>
      </c>
      <c r="G422" s="98">
        <f>F422*('Mieszkalne-ankiety'!$R$138/'Mieszkalne-ankiety'!$D$138)</f>
        <v>5.0725337955067591</v>
      </c>
      <c r="H422" s="115">
        <f>F422*('Mieszkalne-ankiety'!$S$138/'Mieszkalne-ankiety'!$D$138)</f>
        <v>1.6074405765469386E-2</v>
      </c>
      <c r="I422" s="89">
        <f>F422*('Mieszkalne-ankiety'!$T$138/'Mieszkalne-ankiety'!$D$138)</f>
        <v>3.2856195307341504E-2</v>
      </c>
      <c r="J422" s="95">
        <f>F422*('Mieszkalne-ankiety'!$U$138/'Mieszkalne-ankiety'!$D$138)</f>
        <v>71.231396157628737</v>
      </c>
    </row>
    <row r="423" spans="2:10" x14ac:dyDescent="0.25">
      <c r="B423" s="80" t="s">
        <v>465</v>
      </c>
      <c r="C423" s="80" t="s">
        <v>1462</v>
      </c>
      <c r="D423" s="82" t="s">
        <v>284</v>
      </c>
      <c r="E423" s="82" t="s">
        <v>640</v>
      </c>
      <c r="F423" s="26">
        <v>113.85</v>
      </c>
      <c r="G423" s="98">
        <f>F423*('Mieszkalne-ankiety'!$R$138/'Mieszkalne-ankiety'!$D$138)</f>
        <v>7.7716050682067621</v>
      </c>
      <c r="H423" s="115">
        <f>F423*('Mieszkalne-ankiety'!$S$138/'Mieszkalne-ankiety'!$D$138)</f>
        <v>2.462752114653061E-2</v>
      </c>
      <c r="I423" s="89">
        <f>F423*('Mieszkalne-ankiety'!$T$138/'Mieszkalne-ankiety'!$D$138)</f>
        <v>5.0338821635591842E-2</v>
      </c>
      <c r="J423" s="95">
        <f>F423*('Mieszkalne-ankiety'!$U$138/'Mieszkalne-ankiety'!$D$138)</f>
        <v>109.13328559475214</v>
      </c>
    </row>
    <row r="424" spans="2:10" x14ac:dyDescent="0.25">
      <c r="B424" s="80" t="s">
        <v>232</v>
      </c>
      <c r="C424" s="80" t="s">
        <v>1462</v>
      </c>
      <c r="D424" s="82" t="s">
        <v>654</v>
      </c>
      <c r="E424" s="82" t="s">
        <v>640</v>
      </c>
      <c r="F424" s="26">
        <v>108.05</v>
      </c>
      <c r="G424" s="98">
        <f>F424*('Mieszkalne-ankiety'!$R$138/'Mieszkalne-ankiety'!$D$138)</f>
        <v>7.3756866721101506</v>
      </c>
      <c r="H424" s="115">
        <f>F424*('Mieszkalne-ankiety'!$S$138/'Mieszkalne-ankiety'!$D$138)</f>
        <v>2.3372891171564623E-2</v>
      </c>
      <c r="I424" s="89">
        <f>F424*('Mieszkalne-ankiety'!$T$138/'Mieszkalne-ankiety'!$D$138)</f>
        <v>4.7774349387138329E-2</v>
      </c>
      <c r="J424" s="95">
        <f>F424*('Mieszkalne-ankiety'!$U$138/'Mieszkalne-ankiety'!$D$138)</f>
        <v>103.57357495400061</v>
      </c>
    </row>
    <row r="425" spans="2:10" x14ac:dyDescent="0.25">
      <c r="B425" s="80" t="s">
        <v>233</v>
      </c>
      <c r="C425" s="80" t="s">
        <v>1462</v>
      </c>
      <c r="D425" s="82" t="s">
        <v>1659</v>
      </c>
      <c r="E425" s="82" t="s">
        <v>640</v>
      </c>
      <c r="F425" s="26">
        <v>120.48</v>
      </c>
      <c r="G425" s="98">
        <f>F425*('Mieszkalne-ankiety'!$R$138/'Mieszkalne-ankiety'!$D$138)</f>
        <v>8.2241807520206471</v>
      </c>
      <c r="H425" s="115">
        <f>F425*('Mieszkalne-ankiety'!$S$138/'Mieszkalne-ankiety'!$D$138)</f>
        <v>2.6061692997224488E-2</v>
      </c>
      <c r="I425" s="89">
        <f>F425*('Mieszkalne-ankiety'!$T$138/'Mieszkalne-ankiety'!$D$138)</f>
        <v>5.3270278705806813E-2</v>
      </c>
      <c r="J425" s="95">
        <f>F425*('Mieszkalne-ankiety'!$U$138/'Mieszkalne-ankiety'!$D$138)</f>
        <v>115.48860999961124</v>
      </c>
    </row>
    <row r="426" spans="2:10" x14ac:dyDescent="0.25">
      <c r="B426" s="80" t="s">
        <v>763</v>
      </c>
      <c r="C426" s="80" t="s">
        <v>1462</v>
      </c>
      <c r="D426" s="82" t="s">
        <v>1660</v>
      </c>
      <c r="E426" s="82" t="s">
        <v>640</v>
      </c>
      <c r="F426" s="26">
        <v>72.83</v>
      </c>
      <c r="G426" s="98">
        <f>F426*('Mieszkalne-ankiety'!$R$138/'Mieszkalne-ankiety'!$D$138)</f>
        <v>4.9715063427096924</v>
      </c>
      <c r="H426" s="115">
        <f>F426*('Mieszkalne-ankiety'!$S$138/'Mieszkalne-ankiety'!$D$138)</f>
        <v>1.5754258806340134E-2</v>
      </c>
      <c r="I426" s="89">
        <f>F426*('Mieszkalne-ankiety'!$T$138/'Mieszkalne-ankiety'!$D$138)</f>
        <v>3.2201812733598192E-2</v>
      </c>
      <c r="J426" s="95">
        <f>F426*('Mieszkalne-ankiety'!$U$138/'Mieszkalne-ankiety'!$D$138)</f>
        <v>69.812711373436969</v>
      </c>
    </row>
    <row r="427" spans="2:10" x14ac:dyDescent="0.25">
      <c r="B427" s="80" t="s">
        <v>317</v>
      </c>
      <c r="C427" s="80" t="s">
        <v>1462</v>
      </c>
      <c r="D427" s="82" t="s">
        <v>208</v>
      </c>
      <c r="E427" s="82" t="s">
        <v>640</v>
      </c>
      <c r="F427" s="26">
        <v>83.58</v>
      </c>
      <c r="G427" s="98">
        <f>F427*('Mieszkalne-ankiety'!$R$138/'Mieszkalne-ankiety'!$D$138)</f>
        <v>5.7053206113370329</v>
      </c>
      <c r="H427" s="115">
        <f>F427*('Mieszkalne-ankiety'!$S$138/'Mieszkalne-ankiety'!$D$138)</f>
        <v>1.8079650570285714E-2</v>
      </c>
      <c r="I427" s="89">
        <f>F427*('Mieszkalne-ankiety'!$T$138/'Mieszkalne-ankiety'!$D$138)</f>
        <v>3.6954929400990481E-2</v>
      </c>
      <c r="J427" s="95">
        <f>F427*('Mieszkalne-ankiety'!$U$138/'Mieszkalne-ankiety'!$D$138)</f>
        <v>80.117347474829899</v>
      </c>
    </row>
    <row r="428" spans="2:10" x14ac:dyDescent="0.25">
      <c r="B428" s="80" t="s">
        <v>764</v>
      </c>
      <c r="C428" s="80" t="s">
        <v>1462</v>
      </c>
      <c r="D428" s="82" t="s">
        <v>655</v>
      </c>
      <c r="E428" s="82" t="s">
        <v>640</v>
      </c>
      <c r="F428" s="26">
        <v>122.52</v>
      </c>
      <c r="G428" s="98">
        <f>F428*('Mieszkalne-ankiety'!$R$138/'Mieszkalne-ankiety'!$D$138)</f>
        <v>8.3634348085787664</v>
      </c>
      <c r="H428" s="115">
        <f>F428*('Mieszkalne-ankiety'!$S$138/'Mieszkalne-ankiety'!$D$138)</f>
        <v>2.6502976643591834E-2</v>
      </c>
      <c r="I428" s="89">
        <f>F428*('Mieszkalne-ankiety'!$T$138/'Mieszkalne-ankiety'!$D$138)</f>
        <v>5.4172265496642183E-2</v>
      </c>
      <c r="J428" s="95">
        <f>F428*('Mieszkalne-ankiety'!$U$138/'Mieszkalne-ankiety'!$D$138)</f>
        <v>117.44409443187556</v>
      </c>
    </row>
    <row r="429" spans="2:10" x14ac:dyDescent="0.25">
      <c r="B429" s="80" t="s">
        <v>649</v>
      </c>
      <c r="C429" s="80" t="s">
        <v>1462</v>
      </c>
      <c r="D429" s="82" t="s">
        <v>744</v>
      </c>
      <c r="E429" s="82" t="s">
        <v>640</v>
      </c>
      <c r="F429" s="26">
        <v>207.21</v>
      </c>
      <c r="G429" s="98">
        <f>F429*('Mieszkalne-ankiety'!$R$138/'Mieszkalne-ankiety'!$D$138)</f>
        <v>14.1445260095136</v>
      </c>
      <c r="H429" s="115">
        <f>F429*('Mieszkalne-ankiety'!$S$138/'Mieszkalne-ankiety'!$D$138)</f>
        <v>4.4822737433224485E-2</v>
      </c>
      <c r="I429" s="89">
        <f>F429*('Mieszkalne-ankiety'!$T$138/'Mieszkalne-ankiety'!$D$138)</f>
        <v>9.1617981827940148E-2</v>
      </c>
      <c r="J429" s="95">
        <f>F429*('Mieszkalne-ankiety'!$U$138/'Mieszkalne-ankiety'!$D$138)</f>
        <v>198.62545549484929</v>
      </c>
    </row>
    <row r="430" spans="2:10" x14ac:dyDescent="0.25">
      <c r="B430" s="80" t="s">
        <v>765</v>
      </c>
      <c r="C430" s="80" t="s">
        <v>1462</v>
      </c>
      <c r="D430" s="82" t="s">
        <v>745</v>
      </c>
      <c r="E430" s="82" t="s">
        <v>640</v>
      </c>
      <c r="F430" s="26">
        <v>75.95</v>
      </c>
      <c r="G430" s="98">
        <f>F430*('Mieszkalne-ankiety'!$R$138/'Mieszkalne-ankiety'!$D$138)</f>
        <v>5.1844831350926972</v>
      </c>
      <c r="H430" s="115">
        <f>F430*('Mieszkalne-ankiety'!$S$138/'Mieszkalne-ankiety'!$D$138)</f>
        <v>1.6429163206666667E-2</v>
      </c>
      <c r="I430" s="89">
        <f>F430*('Mieszkalne-ankiety'!$T$138/'Mieszkalne-ankiety'!$D$138)</f>
        <v>3.3581321943111114E-2</v>
      </c>
      <c r="J430" s="95">
        <f>F430*('Mieszkalne-ankiety'!$U$138/'Mieszkalne-ankiety'!$D$138)</f>
        <v>72.803452269841245</v>
      </c>
    </row>
    <row r="431" spans="2:10" x14ac:dyDescent="0.25">
      <c r="B431" s="80" t="s">
        <v>766</v>
      </c>
      <c r="C431" s="80" t="s">
        <v>1462</v>
      </c>
      <c r="D431" s="82" t="s">
        <v>746</v>
      </c>
      <c r="E431" s="82" t="s">
        <v>640</v>
      </c>
      <c r="F431" s="26">
        <v>104.99</v>
      </c>
      <c r="G431" s="98">
        <f>F431*('Mieszkalne-ankiety'!$R$138/'Mieszkalne-ankiety'!$D$138)</f>
        <v>7.1668055872729726</v>
      </c>
      <c r="H431" s="115">
        <f>F431*('Mieszkalne-ankiety'!$S$138/'Mieszkalne-ankiety'!$D$138)</f>
        <v>2.2710965702013603E-2</v>
      </c>
      <c r="I431" s="89">
        <f>F431*('Mieszkalne-ankiety'!$T$138/'Mieszkalne-ankiety'!$D$138)</f>
        <v>4.6421369200885264E-2</v>
      </c>
      <c r="J431" s="95">
        <f>F431*('Mieszkalne-ankiety'!$U$138/'Mieszkalne-ankiety'!$D$138)</f>
        <v>100.64034830560411</v>
      </c>
    </row>
    <row r="432" spans="2:10" x14ac:dyDescent="0.25">
      <c r="B432" s="80" t="s">
        <v>235</v>
      </c>
      <c r="C432" s="80" t="s">
        <v>1462</v>
      </c>
      <c r="D432" s="82" t="s">
        <v>1661</v>
      </c>
      <c r="E432" s="82" t="s">
        <v>640</v>
      </c>
      <c r="F432" s="26">
        <v>153.74</v>
      </c>
      <c r="G432" s="98">
        <f>F432*('Mieszkalne-ankiety'!$R$138/'Mieszkalne-ankiety'!$D$138)</f>
        <v>10.494567968257424</v>
      </c>
      <c r="H432" s="115">
        <f>F432*('Mieszkalne-ankiety'!$S$138/'Mieszkalne-ankiety'!$D$138)</f>
        <v>3.3256346957115643E-2</v>
      </c>
      <c r="I432" s="89">
        <f>F432*('Mieszkalne-ankiety'!$T$138/'Mieszkalne-ankiety'!$D$138)</f>
        <v>6.7976200599524736E-2</v>
      </c>
      <c r="J432" s="95">
        <f>F432*('Mieszkalne-ankiety'!$U$138/'Mieszkalne-ankiety'!$D$138)</f>
        <v>147.37067481192091</v>
      </c>
    </row>
    <row r="433" spans="2:10" x14ac:dyDescent="0.25">
      <c r="B433" s="80" t="s">
        <v>767</v>
      </c>
      <c r="C433" s="80" t="s">
        <v>1462</v>
      </c>
      <c r="D433" s="82" t="s">
        <v>1662</v>
      </c>
      <c r="E433" s="82" t="s">
        <v>640</v>
      </c>
      <c r="F433" s="26">
        <v>114.66</v>
      </c>
      <c r="G433" s="98">
        <f>F433*('Mieszkalne-ankiety'!$R$138/'Mieszkalne-ankiety'!$D$138)</f>
        <v>7.8268971200754267</v>
      </c>
      <c r="H433" s="115">
        <f>F433*('Mieszkalne-ankiety'!$S$138/'Mieszkalne-ankiety'!$D$138)</f>
        <v>2.4802736711999996E-2</v>
      </c>
      <c r="I433" s="89">
        <f>F433*('Mieszkalne-ankiety'!$T$138/'Mieszkalne-ankiety'!$D$138)</f>
        <v>5.0696963449600008E-2</v>
      </c>
      <c r="J433" s="95">
        <f>F433*('Mieszkalne-ankiety'!$U$138/'Mieszkalne-ankiety'!$D$138)</f>
        <v>109.9097279428571</v>
      </c>
    </row>
    <row r="434" spans="2:10" x14ac:dyDescent="0.25">
      <c r="B434" s="80" t="s">
        <v>237</v>
      </c>
      <c r="C434" s="80" t="s">
        <v>1462</v>
      </c>
      <c r="D434" s="82" t="s">
        <v>1663</v>
      </c>
      <c r="E434" s="82" t="s">
        <v>640</v>
      </c>
      <c r="F434" s="26">
        <v>117.34</v>
      </c>
      <c r="G434" s="98">
        <f>F434*('Mieszkalne-ankiety'!$R$138/'Mieszkalne-ankiety'!$D$138)</f>
        <v>8.0098387237890343</v>
      </c>
      <c r="H434" s="115">
        <f>F434*('Mieszkalne-ankiety'!$S$138/'Mieszkalne-ankiety'!$D$138)</f>
        <v>2.5382462286639453E-2</v>
      </c>
      <c r="I434" s="89">
        <f>F434*('Mieszkalne-ankiety'!$T$138/'Mieszkalne-ankiety'!$D$138)</f>
        <v>5.1881926488540599E-2</v>
      </c>
      <c r="J434" s="95">
        <f>F434*('Mieszkalne-ankiety'!$U$138/'Mieszkalne-ankiety'!$D$138)</f>
        <v>112.47869768720437</v>
      </c>
    </row>
    <row r="435" spans="2:10" x14ac:dyDescent="0.25">
      <c r="B435" s="80" t="s">
        <v>238</v>
      </c>
      <c r="C435" s="80" t="s">
        <v>1462</v>
      </c>
      <c r="D435" s="82" t="s">
        <v>1664</v>
      </c>
      <c r="E435" s="82" t="s">
        <v>640</v>
      </c>
      <c r="F435" s="26">
        <v>124.47</v>
      </c>
      <c r="G435" s="98">
        <f>F435*('Mieszkalne-ankiety'!$R$138/'Mieszkalne-ankiety'!$D$138)</f>
        <v>8.4965453038181433</v>
      </c>
      <c r="H435" s="115">
        <f>F435*('Mieszkalne-ankiety'!$S$138/'Mieszkalne-ankiety'!$D$138)</f>
        <v>2.6924791893795916E-2</v>
      </c>
      <c r="I435" s="89">
        <f>F435*('Mieszkalne-ankiety'!$T$138/'Mieszkalne-ankiety'!$D$138)</f>
        <v>5.5034458752587764E-2</v>
      </c>
      <c r="J435" s="95">
        <f>F435*('Mieszkalne-ankiety'!$U$138/'Mieszkalne-ankiety'!$D$138)</f>
        <v>119.31330749212823</v>
      </c>
    </row>
    <row r="436" spans="2:10" x14ac:dyDescent="0.25">
      <c r="B436" s="80" t="s">
        <v>768</v>
      </c>
      <c r="C436" s="80" t="s">
        <v>1462</v>
      </c>
      <c r="D436" s="82" t="s">
        <v>578</v>
      </c>
      <c r="E436" s="82" t="s">
        <v>640</v>
      </c>
      <c r="F436" s="26">
        <v>84.28</v>
      </c>
      <c r="G436" s="98">
        <f>F436*('Mieszkalne-ankiety'!$R$138/'Mieszkalne-ankiety'!$D$138)</f>
        <v>5.753103866038348</v>
      </c>
      <c r="H436" s="115">
        <f>F436*('Mieszkalne-ankiety'!$S$138/'Mieszkalne-ankiety'!$D$138)</f>
        <v>1.8231071429333331E-2</v>
      </c>
      <c r="I436" s="89">
        <f>F436*('Mieszkalne-ankiety'!$T$138/'Mieszkalne-ankiety'!$D$138)</f>
        <v>3.7264434672355559E-2</v>
      </c>
      <c r="J436" s="95">
        <f>F436*('Mieszkalne-ankiety'!$U$138/'Mieszkalne-ankiety'!$D$138)</f>
        <v>80.788347034920605</v>
      </c>
    </row>
    <row r="437" spans="2:10" x14ac:dyDescent="0.25">
      <c r="B437" s="80" t="s">
        <v>769</v>
      </c>
      <c r="C437" s="80" t="s">
        <v>1462</v>
      </c>
      <c r="D437" s="82" t="s">
        <v>272</v>
      </c>
      <c r="E437" s="82" t="s">
        <v>640</v>
      </c>
      <c r="F437" s="26">
        <v>160.79</v>
      </c>
      <c r="G437" s="98">
        <f>F437*('Mieszkalne-ankiety'!$R$138/'Mieszkalne-ankiety'!$D$138)</f>
        <v>10.975813604892096</v>
      </c>
      <c r="H437" s="115">
        <f>F437*('Mieszkalne-ankiety'!$S$138/'Mieszkalne-ankiety'!$D$138)</f>
        <v>3.4781371323238088E-2</v>
      </c>
      <c r="I437" s="89">
        <f>F437*('Mieszkalne-ankiety'!$T$138/'Mieszkalne-ankiety'!$D$138)</f>
        <v>7.1093360832558739E-2</v>
      </c>
      <c r="J437" s="95">
        <f>F437*('Mieszkalne-ankiety'!$U$138/'Mieszkalne-ankiety'!$D$138)</f>
        <v>154.12859895283441</v>
      </c>
    </row>
    <row r="438" spans="2:10" x14ac:dyDescent="0.25">
      <c r="B438" s="80" t="s">
        <v>770</v>
      </c>
      <c r="C438" s="80" t="s">
        <v>1462</v>
      </c>
      <c r="D438" s="82" t="s">
        <v>579</v>
      </c>
      <c r="E438" s="82" t="s">
        <v>640</v>
      </c>
      <c r="F438" s="26">
        <v>104.11</v>
      </c>
      <c r="G438" s="98">
        <f>F438*('Mieszkalne-ankiety'!$R$138/'Mieszkalne-ankiety'!$D$138)</f>
        <v>7.1067352099341763</v>
      </c>
      <c r="H438" s="115">
        <f>F438*('Mieszkalne-ankiety'!$S$138/'Mieszkalne-ankiety'!$D$138)</f>
        <v>2.2520608050639452E-2</v>
      </c>
      <c r="I438" s="89">
        <f>F438*('Mieszkalne-ankiety'!$T$138/'Mieszkalne-ankiety'!$D$138)</f>
        <v>4.6032276859740595E-2</v>
      </c>
      <c r="J438" s="95">
        <f>F438*('Mieszkalne-ankiety'!$U$138/'Mieszkalne-ankiety'!$D$138)</f>
        <v>99.796806001490083</v>
      </c>
    </row>
    <row r="439" spans="2:10" x14ac:dyDescent="0.25">
      <c r="B439" s="80" t="s">
        <v>684</v>
      </c>
      <c r="C439" s="80" t="s">
        <v>1462</v>
      </c>
      <c r="D439" s="82" t="s">
        <v>1665</v>
      </c>
      <c r="E439" s="82" t="s">
        <v>640</v>
      </c>
      <c r="F439" s="26">
        <v>95.98</v>
      </c>
      <c r="G439" s="98">
        <f>F439*('Mieszkalne-ankiety'!$R$138/'Mieszkalne-ankiety'!$D$138)</f>
        <v>6.5517668374746165</v>
      </c>
      <c r="H439" s="115">
        <f>F439*('Mieszkalne-ankiety'!$S$138/'Mieszkalne-ankiety'!$D$138)</f>
        <v>2.0761962930557824E-2</v>
      </c>
      <c r="I439" s="89">
        <f>F439*('Mieszkalne-ankiety'!$T$138/'Mieszkalne-ankiety'!$D$138)</f>
        <v>4.2437594208029034E-2</v>
      </c>
      <c r="J439" s="95">
        <f>F439*('Mieszkalne-ankiety'!$U$138/'Mieszkalne-ankiety'!$D$138)</f>
        <v>92.003625396436647</v>
      </c>
    </row>
    <row r="440" spans="2:10" x14ac:dyDescent="0.25">
      <c r="B440" s="80" t="s">
        <v>771</v>
      </c>
      <c r="C440" s="80" t="s">
        <v>1462</v>
      </c>
      <c r="D440" s="82" t="s">
        <v>1666</v>
      </c>
      <c r="E440" s="82" t="s">
        <v>640</v>
      </c>
      <c r="F440" s="26">
        <v>91.8</v>
      </c>
      <c r="G440" s="98">
        <f>F440*('Mieszkalne-ankiety'!$R$138/'Mieszkalne-ankiety'!$D$138)</f>
        <v>6.2664325451153333</v>
      </c>
      <c r="H440" s="115">
        <f>F440*('Mieszkalne-ankiety'!$S$138/'Mieszkalne-ankiety'!$D$138)</f>
        <v>1.9857764086530609E-2</v>
      </c>
      <c r="I440" s="89">
        <f>F440*('Mieszkalne-ankiety'!$T$138/'Mieszkalne-ankiety'!$D$138)</f>
        <v>4.0589405587591838E-2</v>
      </c>
      <c r="J440" s="95">
        <f>F440*('Mieszkalne-ankiety'!$U$138/'Mieszkalne-ankiety'!$D$138)</f>
        <v>87.996799451895015</v>
      </c>
    </row>
    <row r="441" spans="2:10" x14ac:dyDescent="0.25">
      <c r="B441" s="80" t="s">
        <v>240</v>
      </c>
      <c r="C441" s="80" t="s">
        <v>1462</v>
      </c>
      <c r="D441" s="82" t="s">
        <v>659</v>
      </c>
      <c r="E441" s="82" t="s">
        <v>640</v>
      </c>
      <c r="F441" s="26">
        <v>82.4</v>
      </c>
      <c r="G441" s="98">
        <f>F441*('Mieszkalne-ankiety'!$R$138/'Mieszkalne-ankiety'!$D$138)</f>
        <v>5.6247716962691019</v>
      </c>
      <c r="H441" s="115">
        <f>F441*('Mieszkalne-ankiety'!$S$138/'Mieszkalne-ankiety'!$D$138)</f>
        <v>1.7824398265034014E-2</v>
      </c>
      <c r="I441" s="89">
        <f>F441*('Mieszkalne-ankiety'!$T$138/'Mieszkalne-ankiety'!$D$138)</f>
        <v>3.6433191943546495E-2</v>
      </c>
      <c r="J441" s="95">
        <f>F441*('Mieszkalne-ankiety'!$U$138/'Mieszkalne-ankiety'!$D$138)</f>
        <v>78.986233930677017</v>
      </c>
    </row>
    <row r="442" spans="2:10" x14ac:dyDescent="0.25">
      <c r="B442" s="80" t="s">
        <v>772</v>
      </c>
      <c r="C442" s="80" t="s">
        <v>1462</v>
      </c>
      <c r="D442" s="82" t="s">
        <v>375</v>
      </c>
      <c r="E442" s="82" t="s">
        <v>640</v>
      </c>
      <c r="F442" s="26">
        <v>149.65</v>
      </c>
      <c r="G442" s="98">
        <f>F442*('Mieszkalne-ankiety'!$R$138/'Mieszkalne-ankiety'!$D$138)</f>
        <v>10.215377237216883</v>
      </c>
      <c r="H442" s="115">
        <f>F442*('Mieszkalne-ankiety'!$S$138/'Mieszkalne-ankiety'!$D$138)</f>
        <v>3.2371616509251702E-2</v>
      </c>
      <c r="I442" s="89">
        <f>F442*('Mieszkalne-ankiety'!$T$138/'Mieszkalne-ankiety'!$D$138)</f>
        <v>6.6167805513977343E-2</v>
      </c>
      <c r="J442" s="95">
        <f>F442*('Mieszkalne-ankiety'!$U$138/'Mieszkalne-ankiety'!$D$138)</f>
        <v>143.45012023939094</v>
      </c>
    </row>
    <row r="443" spans="2:10" x14ac:dyDescent="0.25">
      <c r="B443" s="80" t="s">
        <v>393</v>
      </c>
      <c r="C443" s="80" t="s">
        <v>1462</v>
      </c>
      <c r="D443" s="82" t="s">
        <v>374</v>
      </c>
      <c r="E443" s="82" t="s">
        <v>640</v>
      </c>
      <c r="F443" s="26">
        <v>122.65</v>
      </c>
      <c r="G443" s="98">
        <f>F443*('Mieszkalne-ankiety'!$R$138/'Mieszkalne-ankiety'!$D$138)</f>
        <v>8.3723088415947249</v>
      </c>
      <c r="H443" s="115">
        <f>F443*('Mieszkalne-ankiety'!$S$138/'Mieszkalne-ankiety'!$D$138)</f>
        <v>2.6531097660272108E-2</v>
      </c>
      <c r="I443" s="89">
        <f>F443*('Mieszkalne-ankiety'!$T$138/'Mieszkalne-ankiety'!$D$138)</f>
        <v>5.4229745047038556E-2</v>
      </c>
      <c r="J443" s="95">
        <f>F443*('Mieszkalne-ankiety'!$U$138/'Mieszkalne-ankiety'!$D$138)</f>
        <v>117.56870863589242</v>
      </c>
    </row>
    <row r="444" spans="2:10" x14ac:dyDescent="0.25">
      <c r="B444" s="80" t="s">
        <v>313</v>
      </c>
      <c r="C444" s="80" t="s">
        <v>1462</v>
      </c>
      <c r="D444" s="82" t="s">
        <v>470</v>
      </c>
      <c r="E444" s="82" t="s">
        <v>640</v>
      </c>
      <c r="F444" s="26">
        <v>173.29</v>
      </c>
      <c r="G444" s="98">
        <f>F444*('Mieszkalne-ankiety'!$R$138/'Mieszkalne-ankiety'!$D$138)</f>
        <v>11.829086010272725</v>
      </c>
      <c r="H444" s="115">
        <f>F444*('Mieszkalne-ankiety'!$S$138/'Mieszkalne-ankiety'!$D$138)</f>
        <v>3.7485315234802717E-2</v>
      </c>
      <c r="I444" s="89">
        <f>F444*('Mieszkalne-ankiety'!$T$138/'Mieszkalne-ankiety'!$D$138)</f>
        <v>7.6620240678363732E-2</v>
      </c>
      <c r="J444" s="95">
        <f>F444*('Mieszkalne-ankiety'!$U$138/'Mieszkalne-ankiety'!$D$138)</f>
        <v>166.1107339544541</v>
      </c>
    </row>
    <row r="445" spans="2:10" x14ac:dyDescent="0.25">
      <c r="B445" s="80" t="s">
        <v>683</v>
      </c>
      <c r="C445" s="80" t="s">
        <v>1462</v>
      </c>
      <c r="D445" s="82" t="s">
        <v>1667</v>
      </c>
      <c r="E445" s="82" t="s">
        <v>640</v>
      </c>
      <c r="F445" s="26">
        <v>94.87</v>
      </c>
      <c r="G445" s="98">
        <f>F445*('Mieszkalne-ankiety'!$R$138/'Mieszkalne-ankiety'!$D$138)</f>
        <v>6.4759962478768163</v>
      </c>
      <c r="H445" s="115">
        <f>F445*('Mieszkalne-ankiety'!$S$138/'Mieszkalne-ankiety'!$D$138)</f>
        <v>2.0521852711210882E-2</v>
      </c>
      <c r="I445" s="89">
        <f>F445*('Mieszkalne-ankiety'!$T$138/'Mieszkalne-ankiety'!$D$138)</f>
        <v>4.194680727772155E-2</v>
      </c>
      <c r="J445" s="95">
        <f>F445*('Mieszkalne-ankiety'!$U$138/'Mieszkalne-ankiety'!$D$138)</f>
        <v>90.93961180829281</v>
      </c>
    </row>
    <row r="446" spans="2:10" x14ac:dyDescent="0.25">
      <c r="B446" s="80" t="s">
        <v>773</v>
      </c>
      <c r="C446" s="80" t="s">
        <v>1462</v>
      </c>
      <c r="D446" s="82" t="s">
        <v>1668</v>
      </c>
      <c r="E446" s="82" t="s">
        <v>640</v>
      </c>
      <c r="F446" s="26">
        <v>133.37</v>
      </c>
      <c r="G446" s="98">
        <f>F446*('Mieszkalne-ankiety'!$R$138/'Mieszkalne-ankiety'!$D$138)</f>
        <v>9.1040752564491516</v>
      </c>
      <c r="H446" s="115">
        <f>F446*('Mieszkalne-ankiety'!$S$138/'Mieszkalne-ankiety'!$D$138)</f>
        <v>2.884999995882993E-2</v>
      </c>
      <c r="I446" s="89">
        <f>F446*('Mieszkalne-ankiety'!$T$138/'Mieszkalne-ankiety'!$D$138)</f>
        <v>5.896959720280092E-2</v>
      </c>
      <c r="J446" s="95">
        <f>F446*('Mieszkalne-ankiety'!$U$138/'Mieszkalne-ankiety'!$D$138)</f>
        <v>127.84458761328146</v>
      </c>
    </row>
    <row r="447" spans="2:10" x14ac:dyDescent="0.25">
      <c r="B447" s="80" t="s">
        <v>681</v>
      </c>
      <c r="C447" s="80" t="s">
        <v>1462</v>
      </c>
      <c r="D447" s="82" t="s">
        <v>693</v>
      </c>
      <c r="E447" s="82" t="s">
        <v>640</v>
      </c>
      <c r="F447" s="26">
        <v>116.31</v>
      </c>
      <c r="G447" s="98">
        <f>F447*('Mieszkalne-ankiety'!$R$138/'Mieszkalne-ankiety'!$D$138)</f>
        <v>7.9395290775856697</v>
      </c>
      <c r="H447" s="115">
        <f>F447*('Mieszkalne-ankiety'!$S$138/'Mieszkalne-ankiety'!$D$138)</f>
        <v>2.5159657308326529E-2</v>
      </c>
      <c r="I447" s="89">
        <f>F447*('Mieszkalne-ankiety'!$T$138/'Mieszkalne-ankiety'!$D$138)</f>
        <v>5.1426511589246264E-2</v>
      </c>
      <c r="J447" s="95">
        <f>F447*('Mieszkalne-ankiety'!$U$138/'Mieszkalne-ankiety'!$D$138)</f>
        <v>111.49136976307091</v>
      </c>
    </row>
    <row r="448" spans="2:10" x14ac:dyDescent="0.25">
      <c r="B448" s="80" t="s">
        <v>774</v>
      </c>
      <c r="C448" s="80" t="s">
        <v>1462</v>
      </c>
      <c r="D448" s="82" t="s">
        <v>1669</v>
      </c>
      <c r="E448" s="82" t="s">
        <v>640</v>
      </c>
      <c r="F448" s="26">
        <v>92.18</v>
      </c>
      <c r="G448" s="98">
        <f>F448*('Mieszkalne-ankiety'!$R$138/'Mieszkalne-ankiety'!$D$138)</f>
        <v>6.2923720262389056</v>
      </c>
      <c r="H448" s="115">
        <f>F448*('Mieszkalne-ankiety'!$S$138/'Mieszkalne-ankiety'!$D$138)</f>
        <v>1.9939963981442176E-2</v>
      </c>
      <c r="I448" s="89">
        <f>F448*('Mieszkalne-ankiety'!$T$138/'Mieszkalne-ankiety'!$D$138)</f>
        <v>4.0757422734904319E-2</v>
      </c>
      <c r="J448" s="95">
        <f>F448*('Mieszkalne-ankiety'!$U$138/'Mieszkalne-ankiety'!$D$138)</f>
        <v>88.361056355944257</v>
      </c>
    </row>
    <row r="449" spans="2:10" x14ac:dyDescent="0.25">
      <c r="B449" s="80" t="s">
        <v>680</v>
      </c>
      <c r="C449" s="80" t="s">
        <v>1462</v>
      </c>
      <c r="D449" s="82" t="s">
        <v>1670</v>
      </c>
      <c r="E449" s="82" t="s">
        <v>640</v>
      </c>
      <c r="F449" s="26">
        <v>67.78</v>
      </c>
      <c r="G449" s="98">
        <f>F449*('Mieszkalne-ankiety'!$R$138/'Mieszkalne-ankiety'!$D$138)</f>
        <v>4.6267842909359187</v>
      </c>
      <c r="H449" s="115">
        <f>F449*('Mieszkalne-ankiety'!$S$138/'Mieszkalne-ankiety'!$D$138)</f>
        <v>1.4661865466068026E-2</v>
      </c>
      <c r="I449" s="89">
        <f>F449*('Mieszkalne-ankiety'!$T$138/'Mieszkalne-ankiety'!$D$138)</f>
        <v>2.9968953275892975E-2</v>
      </c>
      <c r="J449" s="95">
        <f>F449*('Mieszkalne-ankiety'!$U$138/'Mieszkalne-ankiety'!$D$138)</f>
        <v>64.971928832782609</v>
      </c>
    </row>
    <row r="450" spans="2:10" x14ac:dyDescent="0.25">
      <c r="B450" s="80" t="s">
        <v>551</v>
      </c>
      <c r="C450" s="80" t="s">
        <v>1462</v>
      </c>
      <c r="D450" s="82" t="s">
        <v>1671</v>
      </c>
      <c r="E450" s="82" t="s">
        <v>640</v>
      </c>
      <c r="F450" s="26">
        <v>109.43</v>
      </c>
      <c r="G450" s="98">
        <f>F450*('Mieszkalne-ankiety'!$R$138/'Mieszkalne-ankiety'!$D$138)</f>
        <v>7.4698879456641727</v>
      </c>
      <c r="H450" s="115">
        <f>F450*('Mieszkalne-ankiety'!$S$138/'Mieszkalne-ankiety'!$D$138)</f>
        <v>2.3671406579401359E-2</v>
      </c>
      <c r="I450" s="89">
        <f>F450*('Mieszkalne-ankiety'!$T$138/'Mieszkalne-ankiety'!$D$138)</f>
        <v>4.8384516922115206E-2</v>
      </c>
      <c r="J450" s="95">
        <f>F450*('Mieszkalne-ankiety'!$U$138/'Mieszkalne-ankiety'!$D$138)</f>
        <v>104.89640265817943</v>
      </c>
    </row>
    <row r="451" spans="2:10" x14ac:dyDescent="0.25">
      <c r="B451" s="80" t="s">
        <v>346</v>
      </c>
      <c r="C451" s="80" t="s">
        <v>1462</v>
      </c>
      <c r="D451" s="82" t="s">
        <v>1672</v>
      </c>
      <c r="E451" s="82" t="s">
        <v>640</v>
      </c>
      <c r="F451" s="26">
        <v>110.6</v>
      </c>
      <c r="G451" s="98">
        <f>F451*('Mieszkalne-ankiety'!$R$138/'Mieszkalne-ankiety'!$D$138)</f>
        <v>7.5497542428077988</v>
      </c>
      <c r="H451" s="115">
        <f>F451*('Mieszkalne-ankiety'!$S$138/'Mieszkalne-ankiety'!$D$138)</f>
        <v>2.3924495729523806E-2</v>
      </c>
      <c r="I451" s="89">
        <f>F451*('Mieszkalne-ankiety'!$T$138/'Mieszkalne-ankiety'!$D$138)</f>
        <v>4.8901832875682547E-2</v>
      </c>
      <c r="J451" s="95">
        <f>F451*('Mieszkalne-ankiety'!$U$138/'Mieszkalne-ankiety'!$D$138)</f>
        <v>106.01793049433103</v>
      </c>
    </row>
    <row r="452" spans="2:10" x14ac:dyDescent="0.25">
      <c r="B452" s="80" t="s">
        <v>775</v>
      </c>
      <c r="C452" s="80" t="s">
        <v>1462</v>
      </c>
      <c r="D452" s="82" t="s">
        <v>1673</v>
      </c>
      <c r="E452" s="82" t="s">
        <v>640</v>
      </c>
      <c r="F452" s="26">
        <v>110.85</v>
      </c>
      <c r="G452" s="98">
        <f>F452*('Mieszkalne-ankiety'!$R$138/'Mieszkalne-ankiety'!$D$138)</f>
        <v>7.5668196909154108</v>
      </c>
      <c r="H452" s="115">
        <f>F452*('Mieszkalne-ankiety'!$S$138/'Mieszkalne-ankiety'!$D$138)</f>
        <v>2.3978574607755099E-2</v>
      </c>
      <c r="I452" s="89">
        <f>F452*('Mieszkalne-ankiety'!$T$138/'Mieszkalne-ankiety'!$D$138)</f>
        <v>4.9012370472598647E-2</v>
      </c>
      <c r="J452" s="95">
        <f>F452*('Mieszkalne-ankiety'!$U$138/'Mieszkalne-ankiety'!$D$138)</f>
        <v>106.25757319436342</v>
      </c>
    </row>
    <row r="453" spans="2:10" x14ac:dyDescent="0.25">
      <c r="B453" s="80" t="s">
        <v>344</v>
      </c>
      <c r="C453" s="80" t="s">
        <v>1462</v>
      </c>
      <c r="D453" s="82" t="s">
        <v>323</v>
      </c>
      <c r="E453" s="82" t="s">
        <v>640</v>
      </c>
      <c r="F453" s="26">
        <v>94.05</v>
      </c>
      <c r="G453" s="98">
        <f>F453*('Mieszkalne-ankiety'!$R$138/'Mieszkalne-ankiety'!$D$138)</f>
        <v>6.4200215780838468</v>
      </c>
      <c r="H453" s="115">
        <f>F453*('Mieszkalne-ankiety'!$S$138/'Mieszkalne-ankiety'!$D$138)</f>
        <v>2.0344473990612243E-2</v>
      </c>
      <c r="I453" s="89">
        <f>F453*('Mieszkalne-ankiety'!$T$138/'Mieszkalne-ankiety'!$D$138)</f>
        <v>4.1584243959836738E-2</v>
      </c>
      <c r="J453" s="95">
        <f>F453*('Mieszkalne-ankiety'!$U$138/'Mieszkalne-ankiety'!$D$138)</f>
        <v>90.153583752186549</v>
      </c>
    </row>
    <row r="454" spans="2:10" x14ac:dyDescent="0.25">
      <c r="B454" s="80" t="s">
        <v>471</v>
      </c>
      <c r="C454" s="80" t="s">
        <v>1462</v>
      </c>
      <c r="D454" s="82" t="s">
        <v>476</v>
      </c>
      <c r="E454" s="82" t="s">
        <v>640</v>
      </c>
      <c r="F454" s="26">
        <v>147.03</v>
      </c>
      <c r="G454" s="98">
        <f>F454*('Mieszkalne-ankiety'!$R$138/'Mieszkalne-ankiety'!$D$138)</f>
        <v>10.036531341049102</v>
      </c>
      <c r="H454" s="115">
        <f>F454*('Mieszkalne-ankiety'!$S$138/'Mieszkalne-ankiety'!$D$138)</f>
        <v>3.1804869865387754E-2</v>
      </c>
      <c r="I454" s="89">
        <f>F454*('Mieszkalne-ankiety'!$T$138/'Mieszkalne-ankiety'!$D$138)</f>
        <v>6.5009371498296609E-2</v>
      </c>
      <c r="J454" s="95">
        <f>F454*('Mieszkalne-ankiety'!$U$138/'Mieszkalne-ankiety'!$D$138)</f>
        <v>140.93866474305145</v>
      </c>
    </row>
    <row r="455" spans="2:10" x14ac:dyDescent="0.25">
      <c r="B455" s="80" t="s">
        <v>341</v>
      </c>
      <c r="C455" s="80" t="s">
        <v>1444</v>
      </c>
      <c r="D455" s="82" t="s">
        <v>179</v>
      </c>
      <c r="E455" s="82" t="s">
        <v>362</v>
      </c>
      <c r="F455" s="26">
        <v>68.040000000000006</v>
      </c>
      <c r="G455" s="98">
        <f>F455*('Mieszkalne-ankiety'!$R$138/'Mieszkalne-ankiety'!$D$138)</f>
        <v>4.6445323569678365</v>
      </c>
      <c r="H455" s="115">
        <f>F455*('Mieszkalne-ankiety'!$S$138/'Mieszkalne-ankiety'!$D$138)</f>
        <v>1.4718107499428571E-2</v>
      </c>
      <c r="I455" s="89">
        <f>F455*('Mieszkalne-ankiety'!$T$138/'Mieszkalne-ankiety'!$D$138)</f>
        <v>3.0083912376685722E-2</v>
      </c>
      <c r="J455" s="95">
        <f>F455*('Mieszkalne-ankiety'!$U$138/'Mieszkalne-ankiety'!$D$138)</f>
        <v>65.221157240816311</v>
      </c>
    </row>
    <row r="456" spans="2:10" x14ac:dyDescent="0.25">
      <c r="B456" s="80" t="s">
        <v>276</v>
      </c>
      <c r="C456" s="80" t="s">
        <v>1444</v>
      </c>
      <c r="D456" s="82" t="s">
        <v>195</v>
      </c>
      <c r="E456" s="82" t="s">
        <v>362</v>
      </c>
      <c r="F456" s="26">
        <v>66.459999999999994</v>
      </c>
      <c r="G456" s="98">
        <f>F456*('Mieszkalne-ankiety'!$R$138/'Mieszkalne-ankiety'!$D$138)</f>
        <v>4.5366787249277243</v>
      </c>
      <c r="H456" s="115">
        <f>F456*('Mieszkalne-ankiety'!$S$138/'Mieszkalne-ankiety'!$D$138)</f>
        <v>1.4376328989006801E-2</v>
      </c>
      <c r="I456" s="89">
        <f>F456*('Mieszkalne-ankiety'!$T$138/'Mieszkalne-ankiety'!$D$138)</f>
        <v>2.9385314764175965E-2</v>
      </c>
      <c r="J456" s="95">
        <f>F456*('Mieszkalne-ankiety'!$U$138/'Mieszkalne-ankiety'!$D$138)</f>
        <v>63.706615376611566</v>
      </c>
    </row>
    <row r="457" spans="2:10" x14ac:dyDescent="0.25">
      <c r="B457" s="80" t="s">
        <v>776</v>
      </c>
      <c r="C457" s="80" t="s">
        <v>1444</v>
      </c>
      <c r="D457" s="82" t="s">
        <v>621</v>
      </c>
      <c r="E457" s="82" t="s">
        <v>362</v>
      </c>
      <c r="F457" s="26">
        <v>57.05</v>
      </c>
      <c r="G457" s="98">
        <f>F457*('Mieszkalne-ankiety'!$R$138/'Mieszkalne-ankiety'!$D$138)</f>
        <v>3.8943352581571871</v>
      </c>
      <c r="H457" s="115">
        <f>F457*('Mieszkalne-ankiety'!$S$138/'Mieszkalne-ankiety'!$D$138)</f>
        <v>1.2340800012380951E-2</v>
      </c>
      <c r="I457" s="89">
        <f>F457*('Mieszkalne-ankiety'!$T$138/'Mieszkalne-ankiety'!$D$138)</f>
        <v>2.5224679616253971E-2</v>
      </c>
      <c r="J457" s="95">
        <f>F457*('Mieszkalne-ankiety'!$U$138/'Mieszkalne-ankiety'!$D$138)</f>
        <v>54.686464147392265</v>
      </c>
    </row>
    <row r="458" spans="2:10" x14ac:dyDescent="0.25">
      <c r="B458" s="80" t="s">
        <v>208</v>
      </c>
      <c r="C458" s="80" t="s">
        <v>1444</v>
      </c>
      <c r="D458" s="82" t="s">
        <v>509</v>
      </c>
      <c r="E458" s="82" t="s">
        <v>362</v>
      </c>
      <c r="F458" s="26">
        <v>82.45</v>
      </c>
      <c r="G458" s="98">
        <f>F458*('Mieszkalne-ankiety'!$R$138/'Mieszkalne-ankiety'!$D$138)</f>
        <v>5.6281847858906238</v>
      </c>
      <c r="H458" s="115">
        <f>F458*('Mieszkalne-ankiety'!$S$138/'Mieszkalne-ankiety'!$D$138)</f>
        <v>1.783521404068027E-2</v>
      </c>
      <c r="I458" s="89">
        <f>F458*('Mieszkalne-ankiety'!$T$138/'Mieszkalne-ankiety'!$D$138)</f>
        <v>3.6455299462929712E-2</v>
      </c>
      <c r="J458" s="95">
        <f>F458*('Mieszkalne-ankiety'!$U$138/'Mieszkalne-ankiety'!$D$138)</f>
        <v>79.034162470683484</v>
      </c>
    </row>
    <row r="459" spans="2:10" x14ac:dyDescent="0.25">
      <c r="B459" s="80" t="s">
        <v>339</v>
      </c>
      <c r="C459" s="80" t="s">
        <v>1444</v>
      </c>
      <c r="D459" s="82" t="s">
        <v>689</v>
      </c>
      <c r="E459" s="82" t="s">
        <v>362</v>
      </c>
      <c r="F459" s="26">
        <v>83.87</v>
      </c>
      <c r="G459" s="98">
        <f>F459*('Mieszkalne-ankiety'!$R$138/'Mieszkalne-ankiety'!$D$138)</f>
        <v>5.7251165311418637</v>
      </c>
      <c r="H459" s="115">
        <f>F459*('Mieszkalne-ankiety'!$S$138/'Mieszkalne-ankiety'!$D$138)</f>
        <v>1.8142382069034013E-2</v>
      </c>
      <c r="I459" s="89">
        <f>F459*('Mieszkalne-ankiety'!$T$138/'Mieszkalne-ankiety'!$D$138)</f>
        <v>3.708315301341316E-2</v>
      </c>
      <c r="J459" s="95">
        <f>F459*('Mieszkalne-ankiety'!$U$138/'Mieszkalne-ankiety'!$D$138)</f>
        <v>80.395333006867489</v>
      </c>
    </row>
    <row r="460" spans="2:10" x14ac:dyDescent="0.25">
      <c r="B460" s="80" t="s">
        <v>212</v>
      </c>
      <c r="C460" s="80" t="s">
        <v>1444</v>
      </c>
      <c r="D460" s="82" t="s">
        <v>291</v>
      </c>
      <c r="E460" s="82" t="s">
        <v>362</v>
      </c>
      <c r="F460" s="26">
        <v>98.44</v>
      </c>
      <c r="G460" s="98">
        <f>F460*('Mieszkalne-ankiety'!$R$138/'Mieszkalne-ankiety'!$D$138)</f>
        <v>6.7196908468535232</v>
      </c>
      <c r="H460" s="115">
        <f>F460*('Mieszkalne-ankiety'!$S$138/'Mieszkalne-ankiety'!$D$138)</f>
        <v>2.129409909235374E-2</v>
      </c>
      <c r="I460" s="89">
        <f>F460*('Mieszkalne-ankiety'!$T$138/'Mieszkalne-ankiety'!$D$138)</f>
        <v>4.3525284161683449E-2</v>
      </c>
      <c r="J460" s="95">
        <f>F460*('Mieszkalne-ankiety'!$U$138/'Mieszkalne-ankiety'!$D$138)</f>
        <v>94.361709564755387</v>
      </c>
    </row>
    <row r="461" spans="2:10" x14ac:dyDescent="0.25">
      <c r="B461" s="80" t="s">
        <v>222</v>
      </c>
      <c r="C461" s="80" t="s">
        <v>1444</v>
      </c>
      <c r="D461" s="82" t="s">
        <v>260</v>
      </c>
      <c r="E461" s="82" t="s">
        <v>362</v>
      </c>
      <c r="F461" s="26">
        <v>101.72</v>
      </c>
      <c r="G461" s="98">
        <f>F461*('Mieszkalne-ankiety'!$R$138/'Mieszkalne-ankiety'!$D$138)</f>
        <v>6.9435895260254004</v>
      </c>
      <c r="H461" s="115">
        <f>F461*('Mieszkalne-ankiety'!$S$138/'Mieszkalne-ankiety'!$D$138)</f>
        <v>2.2003613974748298E-2</v>
      </c>
      <c r="I461" s="89">
        <f>F461*('Mieszkalne-ankiety'!$T$138/'Mieszkalne-ankiety'!$D$138)</f>
        <v>4.4975537433222683E-2</v>
      </c>
      <c r="J461" s="95">
        <f>F461*('Mieszkalne-ankiety'!$U$138/'Mieszkalne-ankiety'!$D$138)</f>
        <v>97.505821789180402</v>
      </c>
    </row>
    <row r="462" spans="2:10" x14ac:dyDescent="0.25">
      <c r="B462" s="80" t="s">
        <v>338</v>
      </c>
      <c r="C462" s="80" t="s">
        <v>1444</v>
      </c>
      <c r="D462" s="82" t="s">
        <v>292</v>
      </c>
      <c r="E462" s="82" t="s">
        <v>362</v>
      </c>
      <c r="F462" s="26">
        <v>93.71</v>
      </c>
      <c r="G462" s="98">
        <f>F462*('Mieszkalne-ankiety'!$R$138/'Mieszkalne-ankiety'!$D$138)</f>
        <v>6.3968125686574933</v>
      </c>
      <c r="H462" s="115">
        <f>F462*('Mieszkalne-ankiety'!$S$138/'Mieszkalne-ankiety'!$D$138)</f>
        <v>2.0270926716217684E-2</v>
      </c>
      <c r="I462" s="89">
        <f>F462*('Mieszkalne-ankiety'!$T$138/'Mieszkalne-ankiety'!$D$138)</f>
        <v>4.1433912828030842E-2</v>
      </c>
      <c r="J462" s="95">
        <f>F462*('Mieszkalne-ankiety'!$U$138/'Mieszkalne-ankiety'!$D$138)</f>
        <v>89.827669680142492</v>
      </c>
    </row>
    <row r="463" spans="2:10" x14ac:dyDescent="0.25">
      <c r="B463" s="80" t="s">
        <v>234</v>
      </c>
      <c r="C463" s="80" t="s">
        <v>1444</v>
      </c>
      <c r="D463" s="82" t="s">
        <v>508</v>
      </c>
      <c r="E463" s="82" t="s">
        <v>362</v>
      </c>
      <c r="F463" s="26">
        <v>140.44999999999999</v>
      </c>
      <c r="G463" s="98">
        <f>F463*('Mieszkalne-ankiety'!$R$138/'Mieszkalne-ankiety'!$D$138)</f>
        <v>9.5873687468567379</v>
      </c>
      <c r="H463" s="115">
        <f>F463*('Mieszkalne-ankiety'!$S$138/'Mieszkalne-ankiety'!$D$138)</f>
        <v>3.0381513790340132E-2</v>
      </c>
      <c r="I463" s="89">
        <f>F463*('Mieszkalne-ankiety'!$T$138/'Mieszkalne-ankiety'!$D$138)</f>
        <v>6.2100021947464855E-2</v>
      </c>
      <c r="J463" s="95">
        <f>F463*('Mieszkalne-ankiety'!$U$138/'Mieszkalne-ankiety'!$D$138)</f>
        <v>134.63126887819885</v>
      </c>
    </row>
    <row r="464" spans="2:10" x14ac:dyDescent="0.25">
      <c r="B464" s="80" t="s">
        <v>646</v>
      </c>
      <c r="C464" s="80" t="s">
        <v>1444</v>
      </c>
      <c r="D464" s="82" t="s">
        <v>625</v>
      </c>
      <c r="E464" s="82" t="s">
        <v>362</v>
      </c>
      <c r="F464" s="26">
        <v>65.069999999999993</v>
      </c>
      <c r="G464" s="98">
        <f>F464*('Mieszkalne-ankiety'!$R$138/'Mieszkalne-ankiety'!$D$138)</f>
        <v>4.4417948334493982</v>
      </c>
      <c r="H464" s="115">
        <f>F464*('Mieszkalne-ankiety'!$S$138/'Mieszkalne-ankiety'!$D$138)</f>
        <v>1.4075650426040814E-2</v>
      </c>
      <c r="I464" s="89">
        <f>F464*('Mieszkalne-ankiety'!$T$138/'Mieszkalne-ankiety'!$D$138)</f>
        <v>2.8770725725322452E-2</v>
      </c>
      <c r="J464" s="95">
        <f>F464*('Mieszkalne-ankiety'!$U$138/'Mieszkalne-ankiety'!$D$138)</f>
        <v>62.374201964431457</v>
      </c>
    </row>
    <row r="465" spans="2:10" x14ac:dyDescent="0.25">
      <c r="B465" s="80" t="s">
        <v>577</v>
      </c>
      <c r="C465" s="80" t="s">
        <v>1444</v>
      </c>
      <c r="D465" s="82" t="s">
        <v>303</v>
      </c>
      <c r="E465" s="82" t="s">
        <v>362</v>
      </c>
      <c r="F465" s="26">
        <v>151.1</v>
      </c>
      <c r="G465" s="98">
        <f>F465*('Mieszkalne-ankiety'!$R$138/'Mieszkalne-ankiety'!$D$138)</f>
        <v>10.314356836241034</v>
      </c>
      <c r="H465" s="115">
        <f>F465*('Mieszkalne-ankiety'!$S$138/'Mieszkalne-ankiety'!$D$138)</f>
        <v>3.2685274002993196E-2</v>
      </c>
      <c r="I465" s="89">
        <f>F465*('Mieszkalne-ankiety'!$T$138/'Mieszkalne-ankiety'!$D$138)</f>
        <v>6.6808923576090709E-2</v>
      </c>
      <c r="J465" s="95">
        <f>F465*('Mieszkalne-ankiety'!$U$138/'Mieszkalne-ankiety'!$D$138)</f>
        <v>144.84004789957882</v>
      </c>
    </row>
    <row r="466" spans="2:10" x14ac:dyDescent="0.25">
      <c r="B466" s="80" t="s">
        <v>337</v>
      </c>
      <c r="C466" s="80" t="s">
        <v>1444</v>
      </c>
      <c r="D466" s="82" t="s">
        <v>1674</v>
      </c>
      <c r="E466" s="82" t="s">
        <v>362</v>
      </c>
      <c r="F466" s="26">
        <v>122.38</v>
      </c>
      <c r="G466" s="98">
        <f>F466*('Mieszkalne-ankiety'!$R$138/'Mieszkalne-ankiety'!$D$138)</f>
        <v>8.3538781576385031</v>
      </c>
      <c r="H466" s="115">
        <f>F466*('Mieszkalne-ankiety'!$S$138/'Mieszkalne-ankiety'!$D$138)</f>
        <v>2.647269247178231E-2</v>
      </c>
      <c r="I466" s="89">
        <f>F466*('Mieszkalne-ankiety'!$T$138/'Mieszkalne-ankiety'!$D$138)</f>
        <v>5.411036444236917E-2</v>
      </c>
      <c r="J466" s="95">
        <f>F466*('Mieszkalne-ankiety'!$U$138/'Mieszkalne-ankiety'!$D$138)</f>
        <v>117.30989451985742</v>
      </c>
    </row>
    <row r="467" spans="2:10" x14ac:dyDescent="0.25">
      <c r="B467" s="80" t="s">
        <v>335</v>
      </c>
      <c r="C467" s="80" t="s">
        <v>1444</v>
      </c>
      <c r="D467" s="82" t="s">
        <v>627</v>
      </c>
      <c r="E467" s="82" t="s">
        <v>362</v>
      </c>
      <c r="F467" s="26">
        <v>80.58</v>
      </c>
      <c r="G467" s="98">
        <f>F467*('Mieszkalne-ankiety'!$R$138/'Mieszkalne-ankiety'!$D$138)</f>
        <v>5.5005352340456817</v>
      </c>
      <c r="H467" s="115">
        <f>F467*('Mieszkalne-ankiety'!$S$138/'Mieszkalne-ankiety'!$D$138)</f>
        <v>1.7430704031510202E-2</v>
      </c>
      <c r="I467" s="89">
        <f>F467*('Mieszkalne-ankiety'!$T$138/'Mieszkalne-ankiety'!$D$138)</f>
        <v>3.5628478237997287E-2</v>
      </c>
      <c r="J467" s="95">
        <f>F467*('Mieszkalne-ankiety'!$U$138/'Mieszkalne-ankiety'!$D$138)</f>
        <v>77.241635074441177</v>
      </c>
    </row>
    <row r="468" spans="2:10" x14ac:dyDescent="0.25">
      <c r="B468" s="80" t="s">
        <v>641</v>
      </c>
      <c r="C468" s="80" t="s">
        <v>1444</v>
      </c>
      <c r="D468" s="82" t="s">
        <v>293</v>
      </c>
      <c r="E468" s="82" t="s">
        <v>362</v>
      </c>
      <c r="F468" s="26">
        <v>53.07</v>
      </c>
      <c r="G468" s="98">
        <f>F468*('Mieszkalne-ankiety'!$R$138/'Mieszkalne-ankiety'!$D$138)</f>
        <v>3.6226533242839953</v>
      </c>
      <c r="H468" s="115">
        <f>F468*('Mieszkalne-ankiety'!$S$138/'Mieszkalne-ankiety'!$D$138)</f>
        <v>1.1479864270938774E-2</v>
      </c>
      <c r="I468" s="89">
        <f>F468*('Mieszkalne-ankiety'!$T$138/'Mieszkalne-ankiety'!$D$138)</f>
        <v>2.3464921073349663E-2</v>
      </c>
      <c r="J468" s="95">
        <f>F468*('Mieszkalne-ankiety'!$U$138/'Mieszkalne-ankiety'!$D$138)</f>
        <v>50.871352362876564</v>
      </c>
    </row>
    <row r="469" spans="2:10" x14ac:dyDescent="0.25">
      <c r="B469" s="80" t="s">
        <v>777</v>
      </c>
      <c r="C469" s="80" t="s">
        <v>1444</v>
      </c>
      <c r="D469" s="82" t="s">
        <v>1675</v>
      </c>
      <c r="E469" s="82" t="s">
        <v>362</v>
      </c>
      <c r="F469" s="26">
        <v>106.74</v>
      </c>
      <c r="G469" s="98">
        <f>F469*('Mieszkalne-ankiety'!$R$138/'Mieszkalne-ankiety'!$D$138)</f>
        <v>7.2862637240262602</v>
      </c>
      <c r="H469" s="115">
        <f>F469*('Mieszkalne-ankiety'!$S$138/'Mieszkalne-ankiety'!$D$138)</f>
        <v>2.3089517849632649E-2</v>
      </c>
      <c r="I469" s="89">
        <f>F469*('Mieszkalne-ankiety'!$T$138/'Mieszkalne-ankiety'!$D$138)</f>
        <v>4.7195132379297962E-2</v>
      </c>
      <c r="J469" s="95">
        <f>F469*('Mieszkalne-ankiety'!$U$138/'Mieszkalne-ankiety'!$D$138)</f>
        <v>102.31784720583086</v>
      </c>
    </row>
    <row r="470" spans="2:10" x14ac:dyDescent="0.25">
      <c r="B470" s="80" t="s">
        <v>778</v>
      </c>
      <c r="C470" s="80" t="s">
        <v>1444</v>
      </c>
      <c r="D470" s="82" t="s">
        <v>1676</v>
      </c>
      <c r="E470" s="82" t="s">
        <v>362</v>
      </c>
      <c r="F470" s="26">
        <v>115.04</v>
      </c>
      <c r="G470" s="98">
        <f>F470*('Mieszkalne-ankiety'!$R$138/'Mieszkalne-ankiety'!$D$138)</f>
        <v>7.8528366011989981</v>
      </c>
      <c r="H470" s="115">
        <f>F470*('Mieszkalne-ankiety'!$S$138/'Mieszkalne-ankiety'!$D$138)</f>
        <v>2.4884936606911563E-2</v>
      </c>
      <c r="I470" s="89">
        <f>F470*('Mieszkalne-ankiety'!$T$138/'Mieszkalne-ankiety'!$D$138)</f>
        <v>5.0864980596912482E-2</v>
      </c>
      <c r="J470" s="95">
        <f>F470*('Mieszkalne-ankiety'!$U$138/'Mieszkalne-ankiety'!$D$138)</f>
        <v>110.27398484690634</v>
      </c>
    </row>
    <row r="471" spans="2:10" x14ac:dyDescent="0.25">
      <c r="B471" s="80" t="s">
        <v>378</v>
      </c>
      <c r="C471" s="80" t="s">
        <v>1444</v>
      </c>
      <c r="D471" s="82" t="s">
        <v>252</v>
      </c>
      <c r="E471" s="82" t="s">
        <v>362</v>
      </c>
      <c r="F471" s="26">
        <v>72.34</v>
      </c>
      <c r="G471" s="98">
        <f>F471*('Mieszkalne-ankiety'!$R$138/'Mieszkalne-ankiety'!$D$138)</f>
        <v>4.9380580644187724</v>
      </c>
      <c r="H471" s="115">
        <f>F471*('Mieszkalne-ankiety'!$S$138/'Mieszkalne-ankiety'!$D$138)</f>
        <v>1.5648264205006802E-2</v>
      </c>
      <c r="I471" s="89">
        <f>F471*('Mieszkalne-ankiety'!$T$138/'Mieszkalne-ankiety'!$D$138)</f>
        <v>3.1985159043642637E-2</v>
      </c>
      <c r="J471" s="95">
        <f>F471*('Mieszkalne-ankiety'!$U$138/'Mieszkalne-ankiety'!$D$138)</f>
        <v>69.343011681373483</v>
      </c>
    </row>
    <row r="472" spans="2:10" x14ac:dyDescent="0.25">
      <c r="B472" s="80" t="s">
        <v>779</v>
      </c>
      <c r="C472" s="80" t="s">
        <v>1444</v>
      </c>
      <c r="D472" s="82" t="s">
        <v>250</v>
      </c>
      <c r="E472" s="82" t="s">
        <v>362</v>
      </c>
      <c r="F472" s="26">
        <v>75.13</v>
      </c>
      <c r="G472" s="98">
        <f>F472*('Mieszkalne-ankiety'!$R$138/'Mieszkalne-ankiety'!$D$138)</f>
        <v>5.1285084652997277</v>
      </c>
      <c r="H472" s="115">
        <f>F472*('Mieszkalne-ankiety'!$S$138/'Mieszkalne-ankiety'!$D$138)</f>
        <v>1.6251784486068024E-2</v>
      </c>
      <c r="I472" s="89">
        <f>F472*('Mieszkalne-ankiety'!$T$138/'Mieszkalne-ankiety'!$D$138)</f>
        <v>3.3218758625226309E-2</v>
      </c>
      <c r="J472" s="95">
        <f>F472*('Mieszkalne-ankiety'!$U$138/'Mieszkalne-ankiety'!$D$138)</f>
        <v>72.017424213734984</v>
      </c>
    </row>
    <row r="473" spans="2:10" x14ac:dyDescent="0.25">
      <c r="B473" s="80" t="s">
        <v>375</v>
      </c>
      <c r="C473" s="80" t="s">
        <v>1444</v>
      </c>
      <c r="D473" s="82" t="s">
        <v>1677</v>
      </c>
      <c r="E473" s="82" t="s">
        <v>362</v>
      </c>
      <c r="F473" s="26">
        <v>148.53</v>
      </c>
      <c r="G473" s="98">
        <f>F473*('Mieszkalne-ankiety'!$R$138/'Mieszkalne-ankiety'!$D$138)</f>
        <v>10.138924029694778</v>
      </c>
      <c r="H473" s="115">
        <f>F473*('Mieszkalne-ankiety'!$S$138/'Mieszkalne-ankiety'!$D$138)</f>
        <v>3.2129343134775508E-2</v>
      </c>
      <c r="I473" s="89">
        <f>F473*('Mieszkalne-ankiety'!$T$138/'Mieszkalne-ankiety'!$D$138)</f>
        <v>6.5672597079793213E-2</v>
      </c>
      <c r="J473" s="95">
        <f>F473*('Mieszkalne-ankiety'!$U$138/'Mieszkalne-ankiety'!$D$138)</f>
        <v>142.37652094324582</v>
      </c>
    </row>
    <row r="474" spans="2:10" x14ac:dyDescent="0.25">
      <c r="B474" s="80" t="s">
        <v>374</v>
      </c>
      <c r="C474" s="80" t="s">
        <v>1444</v>
      </c>
      <c r="D474" s="82" t="s">
        <v>1678</v>
      </c>
      <c r="E474" s="82" t="s">
        <v>362</v>
      </c>
      <c r="F474" s="26">
        <v>79.94</v>
      </c>
      <c r="G474" s="98">
        <f>F474*('Mieszkalne-ankiety'!$R$138/'Mieszkalne-ankiety'!$D$138)</f>
        <v>5.4568476868901934</v>
      </c>
      <c r="H474" s="115">
        <f>F474*('Mieszkalne-ankiety'!$S$138/'Mieszkalne-ankiety'!$D$138)</f>
        <v>1.7292262103238094E-2</v>
      </c>
      <c r="I474" s="89">
        <f>F474*('Mieszkalne-ankiety'!$T$138/'Mieszkalne-ankiety'!$D$138)</f>
        <v>3.5345501989892066E-2</v>
      </c>
      <c r="J474" s="95">
        <f>F474*('Mieszkalne-ankiety'!$U$138/'Mieszkalne-ankiety'!$D$138)</f>
        <v>76.628149762358248</v>
      </c>
    </row>
    <row r="475" spans="2:10" x14ac:dyDescent="0.25">
      <c r="B475" s="80" t="s">
        <v>224</v>
      </c>
      <c r="C475" s="80" t="s">
        <v>1444</v>
      </c>
      <c r="D475" s="82" t="s">
        <v>258</v>
      </c>
      <c r="E475" s="82" t="s">
        <v>362</v>
      </c>
      <c r="F475" s="26">
        <v>98.9</v>
      </c>
      <c r="G475" s="98">
        <f>F475*('Mieszkalne-ankiety'!$R$138/'Mieszkalne-ankiety'!$D$138)</f>
        <v>6.7510912713715312</v>
      </c>
      <c r="H475" s="115">
        <f>F475*('Mieszkalne-ankiety'!$S$138/'Mieszkalne-ankiety'!$D$138)</f>
        <v>2.1393604228299321E-2</v>
      </c>
      <c r="I475" s="89">
        <f>F475*('Mieszkalne-ankiety'!$T$138/'Mieszkalne-ankiety'!$D$138)</f>
        <v>4.3728673340009079E-2</v>
      </c>
      <c r="J475" s="95">
        <f>F475*('Mieszkalne-ankiety'!$U$138/'Mieszkalne-ankiety'!$D$138)</f>
        <v>94.802652132814998</v>
      </c>
    </row>
    <row r="476" spans="2:10" x14ac:dyDescent="0.25">
      <c r="B476" s="80" t="s">
        <v>780</v>
      </c>
      <c r="C476" s="80" t="s">
        <v>1444</v>
      </c>
      <c r="D476" s="82" t="s">
        <v>400</v>
      </c>
      <c r="E476" s="82" t="s">
        <v>362</v>
      </c>
      <c r="F476" s="26">
        <v>77.38</v>
      </c>
      <c r="G476" s="98">
        <f>F476*('Mieszkalne-ankiety'!$R$138/'Mieszkalne-ankiety'!$D$138)</f>
        <v>5.2820974982682412</v>
      </c>
      <c r="H476" s="115">
        <f>F476*('Mieszkalne-ankiety'!$S$138/'Mieszkalne-ankiety'!$D$138)</f>
        <v>1.6738494390149659E-2</v>
      </c>
      <c r="I476" s="89">
        <f>F476*('Mieszkalne-ankiety'!$T$138/'Mieszkalne-ankiety'!$D$138)</f>
        <v>3.4213596997471202E-2</v>
      </c>
      <c r="J476" s="95">
        <f>F476*('Mieszkalne-ankiety'!$U$138/'Mieszkalne-ankiety'!$D$138)</f>
        <v>74.174208514026532</v>
      </c>
    </row>
    <row r="477" spans="2:10" x14ac:dyDescent="0.25">
      <c r="B477" s="80" t="s">
        <v>223</v>
      </c>
      <c r="C477" s="80" t="s">
        <v>1444</v>
      </c>
      <c r="D477" s="82" t="s">
        <v>257</v>
      </c>
      <c r="E477" s="82" t="s">
        <v>362</v>
      </c>
      <c r="F477" s="26">
        <v>72.72</v>
      </c>
      <c r="G477" s="98">
        <f>F477*('Mieszkalne-ankiety'!$R$138/'Mieszkalne-ankiety'!$D$138)</f>
        <v>4.9639975455423428</v>
      </c>
      <c r="H477" s="115">
        <f>F477*('Mieszkalne-ankiety'!$S$138/'Mieszkalne-ankiety'!$D$138)</f>
        <v>1.5730464099918365E-2</v>
      </c>
      <c r="I477" s="89">
        <f>F477*('Mieszkalne-ankiety'!$T$138/'Mieszkalne-ankiety'!$D$138)</f>
        <v>3.2153176190955104E-2</v>
      </c>
      <c r="J477" s="95">
        <f>F477*('Mieszkalne-ankiety'!$U$138/'Mieszkalne-ankiety'!$D$138)</f>
        <v>69.70726858542271</v>
      </c>
    </row>
    <row r="478" spans="2:10" x14ac:dyDescent="0.25">
      <c r="B478" s="80" t="s">
        <v>781</v>
      </c>
      <c r="C478" s="80" t="s">
        <v>1444</v>
      </c>
      <c r="D478" s="82" t="s">
        <v>167</v>
      </c>
      <c r="E478" s="82" t="s">
        <v>362</v>
      </c>
      <c r="F478" s="26">
        <v>121.65</v>
      </c>
      <c r="G478" s="98">
        <f>F478*('Mieszkalne-ankiety'!$R$138/'Mieszkalne-ankiety'!$D$138)</f>
        <v>8.3040470491642751</v>
      </c>
      <c r="H478" s="115">
        <f>F478*('Mieszkalne-ankiety'!$S$138/'Mieszkalne-ankiety'!$D$138)</f>
        <v>2.6314782147346939E-2</v>
      </c>
      <c r="I478" s="89">
        <f>F478*('Mieszkalne-ankiety'!$T$138/'Mieszkalne-ankiety'!$D$138)</f>
        <v>5.3787594659374161E-2</v>
      </c>
      <c r="J478" s="95">
        <f>F478*('Mieszkalne-ankiety'!$U$138/'Mieszkalne-ankiety'!$D$138)</f>
        <v>116.61013783576284</v>
      </c>
    </row>
    <row r="479" spans="2:10" x14ac:dyDescent="0.25">
      <c r="B479" s="80" t="s">
        <v>648</v>
      </c>
      <c r="C479" s="80" t="s">
        <v>1444</v>
      </c>
      <c r="D479" s="82" t="s">
        <v>356</v>
      </c>
      <c r="E479" s="82" t="s">
        <v>362</v>
      </c>
      <c r="F479" s="26">
        <v>134.6</v>
      </c>
      <c r="G479" s="98">
        <f>F479*('Mieszkalne-ankiety'!$R$138/'Mieszkalne-ankiety'!$D$138)</f>
        <v>9.1880372611386054</v>
      </c>
      <c r="H479" s="115">
        <f>F479*('Mieszkalne-ankiety'!$S$138/'Mieszkalne-ankiety'!$D$138)</f>
        <v>2.9116068039727886E-2</v>
      </c>
      <c r="I479" s="89">
        <f>F479*('Mieszkalne-ankiety'!$T$138/'Mieszkalne-ankiety'!$D$138)</f>
        <v>5.9513442179628125E-2</v>
      </c>
      <c r="J479" s="95">
        <f>F479*('Mieszkalne-ankiety'!$U$138/'Mieszkalne-ankiety'!$D$138)</f>
        <v>129.02362969744084</v>
      </c>
    </row>
    <row r="480" spans="2:10" x14ac:dyDescent="0.25">
      <c r="B480" s="80" t="s">
        <v>693</v>
      </c>
      <c r="C480" s="80" t="s">
        <v>1444</v>
      </c>
      <c r="D480" s="82" t="s">
        <v>206</v>
      </c>
      <c r="E480" s="82" t="s">
        <v>362</v>
      </c>
      <c r="F480" s="26">
        <v>105.57</v>
      </c>
      <c r="G480" s="98">
        <f>F480*('Mieszkalne-ankiety'!$R$138/'Mieszkalne-ankiety'!$D$138)</f>
        <v>7.2063974268826332</v>
      </c>
      <c r="H480" s="115">
        <f>F480*('Mieszkalne-ankiety'!$S$138/'Mieszkalne-ankiety'!$D$138)</f>
        <v>2.2836428699510202E-2</v>
      </c>
      <c r="I480" s="89">
        <f>F480*('Mieszkalne-ankiety'!$T$138/'Mieszkalne-ankiety'!$D$138)</f>
        <v>4.6677816425730614E-2</v>
      </c>
      <c r="J480" s="95">
        <f>F480*('Mieszkalne-ankiety'!$U$138/'Mieszkalne-ankiety'!$D$138)</f>
        <v>101.19631936967926</v>
      </c>
    </row>
    <row r="481" spans="2:10" x14ac:dyDescent="0.25">
      <c r="B481" s="80" t="s">
        <v>782</v>
      </c>
      <c r="C481" s="80" t="s">
        <v>1444</v>
      </c>
      <c r="D481" s="82" t="s">
        <v>255</v>
      </c>
      <c r="E481" s="82" t="s">
        <v>362</v>
      </c>
      <c r="F481" s="26">
        <v>82.05</v>
      </c>
      <c r="G481" s="98">
        <f>F481*('Mieszkalne-ankiety'!$R$138/'Mieszkalne-ankiety'!$D$138)</f>
        <v>5.6008800689184435</v>
      </c>
      <c r="H481" s="115">
        <f>F481*('Mieszkalne-ankiety'!$S$138/'Mieszkalne-ankiety'!$D$138)</f>
        <v>1.7748687835510202E-2</v>
      </c>
      <c r="I481" s="89">
        <f>F481*('Mieszkalne-ankiety'!$T$138/'Mieszkalne-ankiety'!$D$138)</f>
        <v>3.6278439307863952E-2</v>
      </c>
      <c r="J481" s="95">
        <f>F481*('Mieszkalne-ankiety'!$U$138/'Mieszkalne-ankiety'!$D$138)</f>
        <v>78.650734150631649</v>
      </c>
    </row>
    <row r="482" spans="2:10" x14ac:dyDescent="0.25">
      <c r="B482" s="80" t="s">
        <v>783</v>
      </c>
      <c r="C482" s="80" t="s">
        <v>1444</v>
      </c>
      <c r="D482" s="82" t="s">
        <v>205</v>
      </c>
      <c r="E482" s="82" t="s">
        <v>362</v>
      </c>
      <c r="F482" s="26">
        <v>97.76</v>
      </c>
      <c r="G482" s="98">
        <f>F482*('Mieszkalne-ankiety'!$R$138/'Mieszkalne-ankiety'!$D$138)</f>
        <v>6.673272828000818</v>
      </c>
      <c r="H482" s="115">
        <f>F482*('Mieszkalne-ankiety'!$S$138/'Mieszkalne-ankiety'!$D$138)</f>
        <v>2.1147004543564624E-2</v>
      </c>
      <c r="I482" s="89">
        <f>F482*('Mieszkalne-ankiety'!$T$138/'Mieszkalne-ankiety'!$D$138)</f>
        <v>4.3224621898071663E-2</v>
      </c>
      <c r="J482" s="95">
        <f>F482*('Mieszkalne-ankiety'!$U$138/'Mieszkalne-ankiety'!$D$138)</f>
        <v>93.709881420667287</v>
      </c>
    </row>
    <row r="483" spans="2:10" x14ac:dyDescent="0.25">
      <c r="B483" s="80" t="s">
        <v>784</v>
      </c>
      <c r="C483" s="80" t="s">
        <v>1444</v>
      </c>
      <c r="D483" s="82" t="s">
        <v>197</v>
      </c>
      <c r="E483" s="82" t="s">
        <v>362</v>
      </c>
      <c r="F483" s="26">
        <v>131.78</v>
      </c>
      <c r="G483" s="98">
        <f>F483*('Mieszkalne-ankiety'!$R$138/'Mieszkalne-ankiety'!$D$138)</f>
        <v>8.9955390064847354</v>
      </c>
      <c r="H483" s="115">
        <f>F483*('Mieszkalne-ankiety'!$S$138/'Mieszkalne-ankiety'!$D$138)</f>
        <v>2.8506058293278909E-2</v>
      </c>
      <c r="I483" s="89">
        <f>F483*('Mieszkalne-ankiety'!$T$138/'Mieszkalne-ankiety'!$D$138)</f>
        <v>5.8266578086414521E-2</v>
      </c>
      <c r="J483" s="95">
        <f>F483*('Mieszkalne-ankiety'!$U$138/'Mieszkalne-ankiety'!$D$138)</f>
        <v>126.32046004107544</v>
      </c>
    </row>
    <row r="484" spans="2:10" x14ac:dyDescent="0.25">
      <c r="B484" s="80" t="s">
        <v>565</v>
      </c>
      <c r="C484" s="80" t="s">
        <v>1444</v>
      </c>
      <c r="D484" s="82" t="s">
        <v>193</v>
      </c>
      <c r="E484" s="82" t="s">
        <v>362</v>
      </c>
      <c r="F484" s="26">
        <v>160.51</v>
      </c>
      <c r="G484" s="98">
        <f>F484*('Mieszkalne-ankiety'!$R$138/'Mieszkalne-ankiety'!$D$138)</f>
        <v>10.956700303011571</v>
      </c>
      <c r="H484" s="115">
        <f>F484*('Mieszkalne-ankiety'!$S$138/'Mieszkalne-ankiety'!$D$138)</f>
        <v>3.4720802979619041E-2</v>
      </c>
      <c r="I484" s="89">
        <f>F484*('Mieszkalne-ankiety'!$T$138/'Mieszkalne-ankiety'!$D$138)</f>
        <v>7.0969558724012699E-2</v>
      </c>
      <c r="J484" s="95">
        <f>F484*('Mieszkalne-ankiety'!$U$138/'Mieszkalne-ankiety'!$D$138)</f>
        <v>153.86019912879811</v>
      </c>
    </row>
    <row r="485" spans="2:10" x14ac:dyDescent="0.25">
      <c r="B485" s="80" t="s">
        <v>316</v>
      </c>
      <c r="C485" s="80" t="s">
        <v>1444</v>
      </c>
      <c r="D485" s="82" t="s">
        <v>606</v>
      </c>
      <c r="E485" s="82" t="s">
        <v>362</v>
      </c>
      <c r="F485" s="26">
        <v>105.66</v>
      </c>
      <c r="G485" s="98">
        <f>F485*('Mieszkalne-ankiety'!$R$138/'Mieszkalne-ankiety'!$D$138)</f>
        <v>7.2125409882013747</v>
      </c>
      <c r="H485" s="115">
        <f>F485*('Mieszkalne-ankiety'!$S$138/'Mieszkalne-ankiety'!$D$138)</f>
        <v>2.2855897095673466E-2</v>
      </c>
      <c r="I485" s="89">
        <f>F485*('Mieszkalne-ankiety'!$T$138/'Mieszkalne-ankiety'!$D$138)</f>
        <v>4.6717609960620417E-2</v>
      </c>
      <c r="J485" s="95">
        <f>F485*('Mieszkalne-ankiety'!$U$138/'Mieszkalne-ankiety'!$D$138)</f>
        <v>101.28259074169092</v>
      </c>
    </row>
    <row r="486" spans="2:10" x14ac:dyDescent="0.25">
      <c r="B486" s="80" t="s">
        <v>315</v>
      </c>
      <c r="C486" s="80" t="s">
        <v>1444</v>
      </c>
      <c r="D486" s="82" t="s">
        <v>151</v>
      </c>
      <c r="E486" s="82" t="s">
        <v>362</v>
      </c>
      <c r="F486" s="26">
        <v>102.77</v>
      </c>
      <c r="G486" s="98">
        <f>F486*('Mieszkalne-ankiety'!$R$138/'Mieszkalne-ankiety'!$D$138)</f>
        <v>7.0152644080773729</v>
      </c>
      <c r="H486" s="115">
        <f>F486*('Mieszkalne-ankiety'!$S$138/'Mieszkalne-ankiety'!$D$138)</f>
        <v>2.2230745263319723E-2</v>
      </c>
      <c r="I486" s="89">
        <f>F486*('Mieszkalne-ankiety'!$T$138/'Mieszkalne-ankiety'!$D$138)</f>
        <v>4.5439795340270303E-2</v>
      </c>
      <c r="J486" s="95">
        <f>F486*('Mieszkalne-ankiety'!$U$138/'Mieszkalne-ankiety'!$D$138)</f>
        <v>98.512321129316447</v>
      </c>
    </row>
    <row r="487" spans="2:10" x14ac:dyDescent="0.25">
      <c r="B487" s="80" t="s">
        <v>785</v>
      </c>
      <c r="C487" s="80" t="s">
        <v>1444</v>
      </c>
      <c r="D487" s="82" t="s">
        <v>149</v>
      </c>
      <c r="E487" s="82" t="s">
        <v>362</v>
      </c>
      <c r="F487" s="26">
        <v>122.75</v>
      </c>
      <c r="G487" s="98">
        <f>F487*('Mieszkalne-ankiety'!$R$138/'Mieszkalne-ankiety'!$D$138)</f>
        <v>8.3791350208377686</v>
      </c>
      <c r="H487" s="115">
        <f>F487*('Mieszkalne-ankiety'!$S$138/'Mieszkalne-ankiety'!$D$138)</f>
        <v>2.6552729211564624E-2</v>
      </c>
      <c r="I487" s="89">
        <f>F487*('Mieszkalne-ankiety'!$T$138/'Mieszkalne-ankiety'!$D$138)</f>
        <v>5.4273960085804998E-2</v>
      </c>
      <c r="J487" s="95">
        <f>F487*('Mieszkalne-ankiety'!$U$138/'Mieszkalne-ankiety'!$D$138)</f>
        <v>117.66456571590537</v>
      </c>
    </row>
    <row r="488" spans="2:10" x14ac:dyDescent="0.25">
      <c r="B488" s="80" t="s">
        <v>318</v>
      </c>
      <c r="C488" s="80" t="s">
        <v>1444</v>
      </c>
      <c r="D488" s="82" t="s">
        <v>146</v>
      </c>
      <c r="E488" s="82" t="s">
        <v>362</v>
      </c>
      <c r="F488" s="26">
        <v>72.38</v>
      </c>
      <c r="G488" s="98">
        <f>F488*('Mieszkalne-ankiety'!$R$138/'Mieszkalne-ankiety'!$D$138)</f>
        <v>4.9407885361159893</v>
      </c>
      <c r="H488" s="115">
        <f>F488*('Mieszkalne-ankiety'!$S$138/'Mieszkalne-ankiety'!$D$138)</f>
        <v>1.5656916825523805E-2</v>
      </c>
      <c r="I488" s="89">
        <f>F488*('Mieszkalne-ankiety'!$T$138/'Mieszkalne-ankiety'!$D$138)</f>
        <v>3.2002845059149208E-2</v>
      </c>
      <c r="J488" s="95">
        <f>F488*('Mieszkalne-ankiety'!$U$138/'Mieszkalne-ankiety'!$D$138)</f>
        <v>69.381354513378653</v>
      </c>
    </row>
    <row r="489" spans="2:10" x14ac:dyDescent="0.25">
      <c r="B489" s="80" t="s">
        <v>185</v>
      </c>
      <c r="C489" s="80" t="s">
        <v>1444</v>
      </c>
      <c r="D489" s="82" t="s">
        <v>256</v>
      </c>
      <c r="E489" s="82" t="s">
        <v>362</v>
      </c>
      <c r="F489" s="26">
        <v>77.14</v>
      </c>
      <c r="G489" s="98">
        <f>F489*('Mieszkalne-ankiety'!$R$138/'Mieszkalne-ankiety'!$D$138)</f>
        <v>5.2657146680849332</v>
      </c>
      <c r="H489" s="115">
        <f>F489*('Mieszkalne-ankiety'!$S$138/'Mieszkalne-ankiety'!$D$138)</f>
        <v>1.6686578667047619E-2</v>
      </c>
      <c r="I489" s="89">
        <f>F489*('Mieszkalne-ankiety'!$T$138/'Mieszkalne-ankiety'!$D$138)</f>
        <v>3.4107480904431754E-2</v>
      </c>
      <c r="J489" s="95">
        <f>F489*('Mieszkalne-ankiety'!$U$138/'Mieszkalne-ankiety'!$D$138)</f>
        <v>73.944151521995437</v>
      </c>
    </row>
    <row r="490" spans="2:10" x14ac:dyDescent="0.25">
      <c r="B490" s="80" t="s">
        <v>786</v>
      </c>
      <c r="C490" s="80" t="s">
        <v>1444</v>
      </c>
      <c r="D490" s="82" t="s">
        <v>144</v>
      </c>
      <c r="E490" s="82" t="s">
        <v>362</v>
      </c>
      <c r="F490" s="26">
        <v>90.26</v>
      </c>
      <c r="G490" s="98">
        <f>F490*('Mieszkalne-ankiety'!$R$138/'Mieszkalne-ankiety'!$D$138)</f>
        <v>6.1613093847724407</v>
      </c>
      <c r="H490" s="115">
        <f>F490*('Mieszkalne-ankiety'!$S$138/'Mieszkalne-ankiety'!$D$138)</f>
        <v>1.9524638196625848E-2</v>
      </c>
      <c r="I490" s="89">
        <f>F490*('Mieszkalne-ankiety'!$T$138/'Mieszkalne-ankiety'!$D$138)</f>
        <v>3.990849399058867E-2</v>
      </c>
      <c r="J490" s="95">
        <f>F490*('Mieszkalne-ankiety'!$U$138/'Mieszkalne-ankiety'!$D$138)</f>
        <v>86.520600419695469</v>
      </c>
    </row>
    <row r="491" spans="2:10" x14ac:dyDescent="0.25">
      <c r="B491" s="80" t="s">
        <v>184</v>
      </c>
      <c r="C491" s="80" t="s">
        <v>1444</v>
      </c>
      <c r="D491" s="82" t="s">
        <v>1679</v>
      </c>
      <c r="E491" s="82" t="s">
        <v>362</v>
      </c>
      <c r="F491" s="26">
        <v>97.35</v>
      </c>
      <c r="G491" s="98">
        <f>F491*('Mieszkalne-ankiety'!$R$138/'Mieszkalne-ankiety'!$D$138)</f>
        <v>6.6452854931043328</v>
      </c>
      <c r="H491" s="115">
        <f>F491*('Mieszkalne-ankiety'!$S$138/'Mieszkalne-ankiety'!$D$138)</f>
        <v>2.1058315183265303E-2</v>
      </c>
      <c r="I491" s="89">
        <f>F491*('Mieszkalne-ankiety'!$T$138/'Mieszkalne-ankiety'!$D$138)</f>
        <v>4.3043340239129257E-2</v>
      </c>
      <c r="J491" s="95">
        <f>F491*('Mieszkalne-ankiety'!$U$138/'Mieszkalne-ankiety'!$D$138)</f>
        <v>93.316867392614157</v>
      </c>
    </row>
    <row r="492" spans="2:10" x14ac:dyDescent="0.25">
      <c r="B492" s="80" t="s">
        <v>787</v>
      </c>
      <c r="C492" s="80" t="s">
        <v>1444</v>
      </c>
      <c r="D492" s="82" t="s">
        <v>156</v>
      </c>
      <c r="E492" s="82" t="s">
        <v>362</v>
      </c>
      <c r="F492" s="26">
        <v>114.9</v>
      </c>
      <c r="G492" s="98">
        <f>F492*('Mieszkalne-ankiety'!$R$138/'Mieszkalne-ankiety'!$D$138)</f>
        <v>7.8432799502587356</v>
      </c>
      <c r="H492" s="115">
        <f>F492*('Mieszkalne-ankiety'!$S$138/'Mieszkalne-ankiety'!$D$138)</f>
        <v>2.4854652435102039E-2</v>
      </c>
      <c r="I492" s="89">
        <f>F492*('Mieszkalne-ankiety'!$T$138/'Mieszkalne-ankiety'!$D$138)</f>
        <v>5.0803079542639469E-2</v>
      </c>
      <c r="J492" s="95">
        <f>F492*('Mieszkalne-ankiety'!$U$138/'Mieszkalne-ankiety'!$D$138)</f>
        <v>110.13978493488821</v>
      </c>
    </row>
    <row r="493" spans="2:10" x14ac:dyDescent="0.25">
      <c r="B493" s="80" t="s">
        <v>788</v>
      </c>
      <c r="C493" s="80" t="s">
        <v>1444</v>
      </c>
      <c r="D493" s="82" t="s">
        <v>584</v>
      </c>
      <c r="E493" s="82" t="s">
        <v>362</v>
      </c>
      <c r="F493" s="26">
        <v>117.31</v>
      </c>
      <c r="G493" s="98">
        <f>F493*('Mieszkalne-ankiety'!$R$138/'Mieszkalne-ankiety'!$D$138)</f>
        <v>8.0077908700161196</v>
      </c>
      <c r="H493" s="115">
        <f>F493*('Mieszkalne-ankiety'!$S$138/'Mieszkalne-ankiety'!$D$138)</f>
        <v>2.5375972821251699E-2</v>
      </c>
      <c r="I493" s="89">
        <f>F493*('Mieszkalne-ankiety'!$T$138/'Mieszkalne-ankiety'!$D$138)</f>
        <v>5.1868661976910667E-2</v>
      </c>
      <c r="J493" s="95">
        <f>F493*('Mieszkalne-ankiety'!$U$138/'Mieszkalne-ankiety'!$D$138)</f>
        <v>112.44994056320049</v>
      </c>
    </row>
    <row r="494" spans="2:10" x14ac:dyDescent="0.25">
      <c r="B494" s="80" t="s">
        <v>643</v>
      </c>
      <c r="C494" s="80" t="s">
        <v>1444</v>
      </c>
      <c r="D494" s="82" t="s">
        <v>141</v>
      </c>
      <c r="E494" s="82" t="s">
        <v>362</v>
      </c>
      <c r="F494" s="26">
        <v>122.85</v>
      </c>
      <c r="G494" s="98">
        <f>F494*('Mieszkalne-ankiety'!$R$138/'Mieszkalne-ankiety'!$D$138)</f>
        <v>8.3859612000808141</v>
      </c>
      <c r="H494" s="115">
        <f>F494*('Mieszkalne-ankiety'!$S$138/'Mieszkalne-ankiety'!$D$138)</f>
        <v>2.657436076285714E-2</v>
      </c>
      <c r="I494" s="89">
        <f>F494*('Mieszkalne-ankiety'!$T$138/'Mieszkalne-ankiety'!$D$138)</f>
        <v>5.4318175124571433E-2</v>
      </c>
      <c r="J494" s="95">
        <f>F494*('Mieszkalne-ankiety'!$U$138/'Mieszkalne-ankiety'!$D$138)</f>
        <v>117.76042279591832</v>
      </c>
    </row>
    <row r="495" spans="2:10" x14ac:dyDescent="0.25">
      <c r="B495" s="80" t="s">
        <v>789</v>
      </c>
      <c r="C495" s="80" t="s">
        <v>1444</v>
      </c>
      <c r="D495" s="82" t="s">
        <v>186</v>
      </c>
      <c r="E495" s="82" t="s">
        <v>362</v>
      </c>
      <c r="F495" s="26">
        <v>108.69</v>
      </c>
      <c r="G495" s="98">
        <f>F495*('Mieszkalne-ankiety'!$R$138/'Mieszkalne-ankiety'!$D$138)</f>
        <v>7.4193742192656389</v>
      </c>
      <c r="H495" s="115">
        <f>F495*('Mieszkalne-ankiety'!$S$138/'Mieszkalne-ankiety'!$D$138)</f>
        <v>2.3511333099836731E-2</v>
      </c>
      <c r="I495" s="89">
        <f>F495*('Mieszkalne-ankiety'!$T$138/'Mieszkalne-ankiety'!$D$138)</f>
        <v>4.8057325635243543E-2</v>
      </c>
      <c r="J495" s="95">
        <f>F495*('Mieszkalne-ankiety'!$U$138/'Mieszkalne-ankiety'!$D$138)</f>
        <v>104.18706026608353</v>
      </c>
    </row>
    <row r="496" spans="2:10" x14ac:dyDescent="0.25">
      <c r="B496" s="80" t="s">
        <v>790</v>
      </c>
      <c r="C496" s="80" t="s">
        <v>1444</v>
      </c>
      <c r="D496" s="82" t="s">
        <v>634</v>
      </c>
      <c r="E496" s="82" t="s">
        <v>362</v>
      </c>
      <c r="F496" s="26">
        <v>73.78</v>
      </c>
      <c r="G496" s="98">
        <f>F496*('Mieszkalne-ankiety'!$R$138/'Mieszkalne-ankiety'!$D$138)</f>
        <v>5.0363550455186203</v>
      </c>
      <c r="H496" s="115">
        <f>F496*('Mieszkalne-ankiety'!$S$138/'Mieszkalne-ankiety'!$D$138)</f>
        <v>1.5959758543619047E-2</v>
      </c>
      <c r="I496" s="89">
        <f>F496*('Mieszkalne-ankiety'!$T$138/'Mieszkalne-ankiety'!$D$138)</f>
        <v>3.2621855601879371E-2</v>
      </c>
      <c r="J496" s="95">
        <f>F496*('Mieszkalne-ankiety'!$U$138/'Mieszkalne-ankiety'!$D$138)</f>
        <v>70.723353633560066</v>
      </c>
    </row>
    <row r="497" spans="2:10" x14ac:dyDescent="0.25">
      <c r="B497" s="80" t="s">
        <v>345</v>
      </c>
      <c r="C497" s="80" t="s">
        <v>1444</v>
      </c>
      <c r="D497" s="82" t="s">
        <v>1680</v>
      </c>
      <c r="E497" s="82" t="s">
        <v>362</v>
      </c>
      <c r="F497" s="26">
        <v>83.41</v>
      </c>
      <c r="G497" s="98">
        <f>F497*('Mieszkalne-ankiety'!$R$138/'Mieszkalne-ankiety'!$D$138)</f>
        <v>5.6937161066238557</v>
      </c>
      <c r="H497" s="115">
        <f>F497*('Mieszkalne-ankiety'!$S$138/'Mieszkalne-ankiety'!$D$138)</f>
        <v>1.8042876933088432E-2</v>
      </c>
      <c r="I497" s="89">
        <f>F497*('Mieszkalne-ankiety'!$T$138/'Mieszkalne-ankiety'!$D$138)</f>
        <v>3.687976383508753E-2</v>
      </c>
      <c r="J497" s="95">
        <f>F497*('Mieszkalne-ankiety'!$U$138/'Mieszkalne-ankiety'!$D$138)</f>
        <v>79.954390438807877</v>
      </c>
    </row>
    <row r="498" spans="2:10" x14ac:dyDescent="0.25">
      <c r="B498" s="80" t="s">
        <v>791</v>
      </c>
      <c r="C498" s="80" t="s">
        <v>1444</v>
      </c>
      <c r="D498" s="82" t="s">
        <v>1681</v>
      </c>
      <c r="E498" s="82" t="s">
        <v>362</v>
      </c>
      <c r="F498" s="26">
        <v>115.66</v>
      </c>
      <c r="G498" s="98">
        <f>F498*('Mieszkalne-ankiety'!$R$138/'Mieszkalne-ankiety'!$D$138)</f>
        <v>7.8951589125058765</v>
      </c>
      <c r="H498" s="115">
        <f>F498*('Mieszkalne-ankiety'!$S$138/'Mieszkalne-ankiety'!$D$138)</f>
        <v>2.5019052224925169E-2</v>
      </c>
      <c r="I498" s="89">
        <f>F498*('Mieszkalne-ankiety'!$T$138/'Mieszkalne-ankiety'!$D$138)</f>
        <v>5.1139113837264404E-2</v>
      </c>
      <c r="J498" s="95">
        <f>F498*('Mieszkalne-ankiety'!$U$138/'Mieszkalne-ankiety'!$D$138)</f>
        <v>110.86829874298668</v>
      </c>
    </row>
    <row r="499" spans="2:10" x14ac:dyDescent="0.25">
      <c r="B499" s="80" t="s">
        <v>588</v>
      </c>
      <c r="C499" s="80" t="s">
        <v>1444</v>
      </c>
      <c r="D499" s="82" t="s">
        <v>1682</v>
      </c>
      <c r="E499" s="82" t="s">
        <v>362</v>
      </c>
      <c r="F499" s="26">
        <v>304.57</v>
      </c>
      <c r="G499" s="98">
        <f>F499*('Mieszkalne-ankiety'!$R$138/'Mieszkalne-ankiety'!$D$138)</f>
        <v>20.790494120542235</v>
      </c>
      <c r="H499" s="115">
        <f>F499*('Mieszkalne-ankiety'!$S$138/'Mieszkalne-ankiety'!$D$138)</f>
        <v>6.5883215771619041E-2</v>
      </c>
      <c r="I499" s="89">
        <f>F499*('Mieszkalne-ankiety'!$T$138/'Mieszkalne-ankiety'!$D$138)</f>
        <v>0.13466574357094604</v>
      </c>
      <c r="J499" s="95">
        <f>F499*('Mieszkalne-ankiety'!$U$138/'Mieszkalne-ankiety'!$D$138)</f>
        <v>291.95190859546472</v>
      </c>
    </row>
    <row r="500" spans="2:10" x14ac:dyDescent="0.25">
      <c r="B500" s="80" t="s">
        <v>792</v>
      </c>
      <c r="C500" s="80" t="s">
        <v>1444</v>
      </c>
      <c r="D500" s="82" t="s">
        <v>722</v>
      </c>
      <c r="E500" s="82" t="s">
        <v>362</v>
      </c>
      <c r="F500" s="26">
        <v>104.62</v>
      </c>
      <c r="G500" s="98">
        <f>F500*('Mieszkalne-ankiety'!$R$138/'Mieszkalne-ankiety'!$D$138)</f>
        <v>7.141548724073707</v>
      </c>
      <c r="H500" s="115">
        <f>F500*('Mieszkalne-ankiety'!$S$138/'Mieszkalne-ankiety'!$D$138)</f>
        <v>2.2630928962231293E-2</v>
      </c>
      <c r="I500" s="89">
        <f>F500*('Mieszkalne-ankiety'!$T$138/'Mieszkalne-ankiety'!$D$138)</f>
        <v>4.6257773557449443E-2</v>
      </c>
      <c r="J500" s="95">
        <f>F500*('Mieszkalne-ankiety'!$U$138/'Mieszkalne-ankiety'!$D$138)</f>
        <v>100.28567710955618</v>
      </c>
    </row>
    <row r="501" spans="2:10" x14ac:dyDescent="0.25">
      <c r="B501" s="80" t="s">
        <v>793</v>
      </c>
      <c r="C501" s="80" t="s">
        <v>1444</v>
      </c>
      <c r="D501" s="82" t="s">
        <v>723</v>
      </c>
      <c r="E501" s="82" t="s">
        <v>362</v>
      </c>
      <c r="F501" s="26">
        <v>80.88</v>
      </c>
      <c r="G501" s="98">
        <f>F501*('Mieszkalne-ankiety'!$R$138/'Mieszkalne-ankiety'!$D$138)</f>
        <v>5.5210137717748164</v>
      </c>
      <c r="H501" s="115">
        <f>F501*('Mieszkalne-ankiety'!$S$138/'Mieszkalne-ankiety'!$D$138)</f>
        <v>1.7495598685387751E-2</v>
      </c>
      <c r="I501" s="89">
        <f>F501*('Mieszkalne-ankiety'!$T$138/'Mieszkalne-ankiety'!$D$138)</f>
        <v>3.5761123354296605E-2</v>
      </c>
      <c r="J501" s="95">
        <f>F501*('Mieszkalne-ankiety'!$U$138/'Mieszkalne-ankiety'!$D$138)</f>
        <v>77.529206314480049</v>
      </c>
    </row>
    <row r="502" spans="2:10" x14ac:dyDescent="0.25">
      <c r="B502" s="80" t="s">
        <v>794</v>
      </c>
      <c r="C502" s="80" t="s">
        <v>1444</v>
      </c>
      <c r="D502" s="82" t="s">
        <v>724</v>
      </c>
      <c r="E502" s="82" t="s">
        <v>362</v>
      </c>
      <c r="F502" s="26">
        <v>144.41999999999999</v>
      </c>
      <c r="G502" s="98">
        <f>F502*('Mieszkalne-ankiety'!$R$138/'Mieszkalne-ankiety'!$D$138)</f>
        <v>9.8583680628056261</v>
      </c>
      <c r="H502" s="115">
        <f>F502*('Mieszkalne-ankiety'!$S$138/'Mieszkalne-ankiety'!$D$138)</f>
        <v>3.1240286376653055E-2</v>
      </c>
      <c r="I502" s="89">
        <f>F502*('Mieszkalne-ankiety'!$T$138/'Mieszkalne-ankiety'!$D$138)</f>
        <v>6.3855358986492528E-2</v>
      </c>
      <c r="J502" s="95">
        <f>F502*('Mieszkalne-ankiety'!$U$138/'Mieszkalne-ankiety'!$D$138)</f>
        <v>138.43679495471326</v>
      </c>
    </row>
    <row r="503" spans="2:10" x14ac:dyDescent="0.25">
      <c r="B503" s="80" t="s">
        <v>795</v>
      </c>
      <c r="C503" s="80" t="s">
        <v>1444</v>
      </c>
      <c r="D503" s="82" t="s">
        <v>282</v>
      </c>
      <c r="E503" s="82" t="s">
        <v>362</v>
      </c>
      <c r="F503" s="26">
        <v>178.66</v>
      </c>
      <c r="G503" s="98">
        <f>F503*('Mieszkalne-ankiety'!$R$138/'Mieszkalne-ankiety'!$D$138)</f>
        <v>12.195651835624243</v>
      </c>
      <c r="H503" s="115">
        <f>F503*('Mieszkalne-ankiety'!$S$138/'Mieszkalne-ankiety'!$D$138)</f>
        <v>3.8646929539210881E-2</v>
      </c>
      <c r="I503" s="89">
        <f>F503*('Mieszkalne-ankiety'!$T$138/'Mieszkalne-ankiety'!$D$138)</f>
        <v>7.8994588260121554E-2</v>
      </c>
      <c r="J503" s="95">
        <f>F503*('Mieszkalne-ankiety'!$U$138/'Mieszkalne-ankiety'!$D$138)</f>
        <v>171.25825915114993</v>
      </c>
    </row>
    <row r="504" spans="2:10" x14ac:dyDescent="0.25">
      <c r="B504" s="80" t="s">
        <v>242</v>
      </c>
      <c r="C504" s="80" t="s">
        <v>1444</v>
      </c>
      <c r="D504" s="82" t="s">
        <v>736</v>
      </c>
      <c r="E504" s="82" t="s">
        <v>362</v>
      </c>
      <c r="F504" s="26">
        <v>103.18</v>
      </c>
      <c r="G504" s="98">
        <f>F504*('Mieszkalne-ankiety'!$R$138/'Mieszkalne-ankiety'!$D$138)</f>
        <v>7.0432517429738581</v>
      </c>
      <c r="H504" s="115">
        <f>F504*('Mieszkalne-ankiety'!$S$138/'Mieszkalne-ankiety'!$D$138)</f>
        <v>2.2319434623619048E-2</v>
      </c>
      <c r="I504" s="89">
        <f>F504*('Mieszkalne-ankiety'!$T$138/'Mieszkalne-ankiety'!$D$138)</f>
        <v>4.5621076999212709E-2</v>
      </c>
      <c r="J504" s="95">
        <f>F504*('Mieszkalne-ankiety'!$U$138/'Mieszkalne-ankiety'!$D$138)</f>
        <v>98.905335157369592</v>
      </c>
    </row>
    <row r="505" spans="2:10" x14ac:dyDescent="0.25">
      <c r="B505" s="80" t="s">
        <v>796</v>
      </c>
      <c r="C505" s="80" t="s">
        <v>1444</v>
      </c>
      <c r="D505" s="82" t="s">
        <v>306</v>
      </c>
      <c r="E505" s="82" t="s">
        <v>362</v>
      </c>
      <c r="F505" s="26">
        <v>90.55</v>
      </c>
      <c r="G505" s="98">
        <f>F505*('Mieszkalne-ankiety'!$R$138/'Mieszkalne-ankiety'!$D$138)</f>
        <v>6.1811053045772706</v>
      </c>
      <c r="H505" s="115">
        <f>F505*('Mieszkalne-ankiety'!$S$138/'Mieszkalne-ankiety'!$D$138)</f>
        <v>1.9587369695374147E-2</v>
      </c>
      <c r="I505" s="89">
        <f>F505*('Mieszkalne-ankiety'!$T$138/'Mieszkalne-ankiety'!$D$138)</f>
        <v>4.0036717603011342E-2</v>
      </c>
      <c r="J505" s="95">
        <f>F505*('Mieszkalne-ankiety'!$U$138/'Mieszkalne-ankiety'!$D$138)</f>
        <v>86.798585951733045</v>
      </c>
    </row>
    <row r="506" spans="2:10" x14ac:dyDescent="0.25">
      <c r="B506" s="80" t="s">
        <v>592</v>
      </c>
      <c r="C506" s="80" t="s">
        <v>1444</v>
      </c>
      <c r="D506" s="82" t="s">
        <v>511</v>
      </c>
      <c r="E506" s="82" t="s">
        <v>362</v>
      </c>
      <c r="F506" s="26">
        <v>91.79</v>
      </c>
      <c r="G506" s="98">
        <f>F506*('Mieszkalne-ankiety'!$R$138/'Mieszkalne-ankiety'!$D$138)</f>
        <v>6.2657499271910302</v>
      </c>
      <c r="H506" s="115">
        <f>F506*('Mieszkalne-ankiety'!$S$138/'Mieszkalne-ankiety'!$D$138)</f>
        <v>1.985560093140136E-2</v>
      </c>
      <c r="I506" s="89">
        <f>F506*('Mieszkalne-ankiety'!$T$138/'Mieszkalne-ankiety'!$D$138)</f>
        <v>4.0584984083715199E-2</v>
      </c>
      <c r="J506" s="95">
        <f>F506*('Mieszkalne-ankiety'!$U$138/'Mieszkalne-ankiety'!$D$138)</f>
        <v>87.987213743893719</v>
      </c>
    </row>
    <row r="507" spans="2:10" x14ac:dyDescent="0.25">
      <c r="B507" s="80" t="s">
        <v>797</v>
      </c>
      <c r="C507" s="80" t="s">
        <v>1444</v>
      </c>
      <c r="D507" s="82" t="s">
        <v>1683</v>
      </c>
      <c r="E507" s="82" t="s">
        <v>362</v>
      </c>
      <c r="F507" s="26">
        <v>129.65</v>
      </c>
      <c r="G507" s="98">
        <f>F507*('Mieszkalne-ankiety'!$R$138/'Mieszkalne-ankiety'!$D$138)</f>
        <v>8.8501413886078772</v>
      </c>
      <c r="H507" s="115">
        <f>F507*('Mieszkalne-ankiety'!$S$138/'Mieszkalne-ankiety'!$D$138)</f>
        <v>2.80453062507483E-2</v>
      </c>
      <c r="I507" s="89">
        <f>F507*('Mieszkalne-ankiety'!$T$138/'Mieszkalne-ankiety'!$D$138)</f>
        <v>5.7324797760689356E-2</v>
      </c>
      <c r="J507" s="95">
        <f>F507*('Mieszkalne-ankiety'!$U$138/'Mieszkalne-ankiety'!$D$138)</f>
        <v>124.27870423679944</v>
      </c>
    </row>
    <row r="508" spans="2:10" x14ac:dyDescent="0.25">
      <c r="B508" s="80" t="s">
        <v>798</v>
      </c>
      <c r="C508" s="80" t="s">
        <v>1444</v>
      </c>
      <c r="D508" s="82" t="s">
        <v>1684</v>
      </c>
      <c r="E508" s="82" t="s">
        <v>362</v>
      </c>
      <c r="F508" s="26">
        <v>95.95</v>
      </c>
      <c r="G508" s="98">
        <f>F508*('Mieszkalne-ankiety'!$R$138/'Mieszkalne-ankiety'!$D$138)</f>
        <v>6.5497189837017027</v>
      </c>
      <c r="H508" s="115">
        <f>F508*('Mieszkalne-ankiety'!$S$138/'Mieszkalne-ankiety'!$D$138)</f>
        <v>2.0755473465170066E-2</v>
      </c>
      <c r="I508" s="89">
        <f>F508*('Mieszkalne-ankiety'!$T$138/'Mieszkalne-ankiety'!$D$138)</f>
        <v>4.2424329696399102E-2</v>
      </c>
      <c r="J508" s="95">
        <f>F508*('Mieszkalne-ankiety'!$U$138/'Mieszkalne-ankiety'!$D$138)</f>
        <v>91.974868272432758</v>
      </c>
    </row>
    <row r="509" spans="2:10" x14ac:dyDescent="0.25">
      <c r="B509" s="80" t="s">
        <v>799</v>
      </c>
      <c r="C509" s="80" t="s">
        <v>1444</v>
      </c>
      <c r="D509" s="82" t="s">
        <v>552</v>
      </c>
      <c r="E509" s="82" t="s">
        <v>362</v>
      </c>
      <c r="F509" s="26">
        <v>137.1</v>
      </c>
      <c r="G509" s="98">
        <f>F509*('Mieszkalne-ankiety'!$R$138/'Mieszkalne-ankiety'!$D$138)</f>
        <v>9.3586917422147309</v>
      </c>
      <c r="H509" s="115">
        <f>F509*('Mieszkalne-ankiety'!$S$138/'Mieszkalne-ankiety'!$D$138)</f>
        <v>2.9656856822040813E-2</v>
      </c>
      <c r="I509" s="89">
        <f>F509*('Mieszkalne-ankiety'!$T$138/'Mieszkalne-ankiety'!$D$138)</f>
        <v>6.0618818148789125E-2</v>
      </c>
      <c r="J509" s="95">
        <f>F509*('Mieszkalne-ankiety'!$U$138/'Mieszkalne-ankiety'!$D$138)</f>
        <v>131.42005669776478</v>
      </c>
    </row>
    <row r="510" spans="2:10" x14ac:dyDescent="0.25">
      <c r="B510" s="80" t="s">
        <v>642</v>
      </c>
      <c r="C510" s="80" t="s">
        <v>1444</v>
      </c>
      <c r="D510" s="82" t="s">
        <v>726</v>
      </c>
      <c r="E510" s="82" t="s">
        <v>362</v>
      </c>
      <c r="F510" s="26">
        <v>57.15</v>
      </c>
      <c r="G510" s="98">
        <f>F510*('Mieszkalne-ankiety'!$R$138/'Mieszkalne-ankiety'!$D$138)</f>
        <v>3.9011614374002321</v>
      </c>
      <c r="H510" s="115">
        <f>F510*('Mieszkalne-ankiety'!$S$138/'Mieszkalne-ankiety'!$D$138)</f>
        <v>1.2362431563673467E-2</v>
      </c>
      <c r="I510" s="89">
        <f>F510*('Mieszkalne-ankiety'!$T$138/'Mieszkalne-ankiety'!$D$138)</f>
        <v>2.526889465502041E-2</v>
      </c>
      <c r="J510" s="95">
        <f>F510*('Mieszkalne-ankiety'!$U$138/'Mieszkalne-ankiety'!$D$138)</f>
        <v>54.782321227405227</v>
      </c>
    </row>
    <row r="511" spans="2:10" x14ac:dyDescent="0.25">
      <c r="B511" s="80" t="s">
        <v>800</v>
      </c>
      <c r="C511" s="80" t="s">
        <v>1444</v>
      </c>
      <c r="D511" s="82" t="s">
        <v>690</v>
      </c>
      <c r="E511" s="82" t="s">
        <v>362</v>
      </c>
      <c r="F511" s="26">
        <v>219.49</v>
      </c>
      <c r="G511" s="98">
        <f>F511*('Mieszkalne-ankiety'!$R$138/'Mieszkalne-ankiety'!$D$138)</f>
        <v>14.982780820559528</v>
      </c>
      <c r="H511" s="115">
        <f>F511*('Mieszkalne-ankiety'!$S$138/'Mieszkalne-ankiety'!$D$138)</f>
        <v>4.7479091931945577E-2</v>
      </c>
      <c r="I511" s="89">
        <f>F511*('Mieszkalne-ankiety'!$T$138/'Mieszkalne-ankiety'!$D$138)</f>
        <v>9.704758858845898E-2</v>
      </c>
      <c r="J511" s="95">
        <f>F511*('Mieszkalne-ankiety'!$U$138/'Mieszkalne-ankiety'!$D$138)</f>
        <v>210.3967049204405</v>
      </c>
    </row>
    <row r="512" spans="2:10" x14ac:dyDescent="0.25">
      <c r="B512" s="80" t="s">
        <v>801</v>
      </c>
      <c r="C512" s="80" t="s">
        <v>1444</v>
      </c>
      <c r="D512" s="82" t="s">
        <v>571</v>
      </c>
      <c r="E512" s="82" t="s">
        <v>362</v>
      </c>
      <c r="F512" s="26">
        <v>147.02000000000001</v>
      </c>
      <c r="G512" s="98">
        <f>F512*('Mieszkalne-ankiety'!$R$138/'Mieszkalne-ankiety'!$D$138)</f>
        <v>10.035848723124799</v>
      </c>
      <c r="H512" s="115">
        <f>F512*('Mieszkalne-ankiety'!$S$138/'Mieszkalne-ankiety'!$D$138)</f>
        <v>3.1802706710258505E-2</v>
      </c>
      <c r="I512" s="89">
        <f>F512*('Mieszkalne-ankiety'!$T$138/'Mieszkalne-ankiety'!$D$138)</f>
        <v>6.5004949994419969E-2</v>
      </c>
      <c r="J512" s="95">
        <f>F512*('Mieszkalne-ankiety'!$U$138/'Mieszkalne-ankiety'!$D$138)</f>
        <v>140.92907903505017</v>
      </c>
    </row>
    <row r="513" spans="2:10" x14ac:dyDescent="0.25">
      <c r="B513" s="80" t="s">
        <v>802</v>
      </c>
      <c r="C513" s="80" t="s">
        <v>1444</v>
      </c>
      <c r="D513" s="82" t="s">
        <v>728</v>
      </c>
      <c r="E513" s="82" t="s">
        <v>362</v>
      </c>
      <c r="F513" s="26">
        <v>68.3</v>
      </c>
      <c r="G513" s="98">
        <f>F513*('Mieszkalne-ankiety'!$R$138/'Mieszkalne-ankiety'!$D$138)</f>
        <v>4.6622804229997525</v>
      </c>
      <c r="H513" s="115">
        <f>F513*('Mieszkalne-ankiety'!$S$138/'Mieszkalne-ankiety'!$D$138)</f>
        <v>1.4774349532789114E-2</v>
      </c>
      <c r="I513" s="89">
        <f>F513*('Mieszkalne-ankiety'!$T$138/'Mieszkalne-ankiety'!$D$138)</f>
        <v>3.0198871477478462E-2</v>
      </c>
      <c r="J513" s="95">
        <f>F513*('Mieszkalne-ankiety'!$U$138/'Mieszkalne-ankiety'!$D$138)</f>
        <v>65.470385648849984</v>
      </c>
    </row>
    <row r="514" spans="2:10" x14ac:dyDescent="0.25">
      <c r="B514" s="80" t="s">
        <v>803</v>
      </c>
      <c r="C514" s="80" t="s">
        <v>1444</v>
      </c>
      <c r="D514" s="82" t="s">
        <v>557</v>
      </c>
      <c r="E514" s="82" t="s">
        <v>362</v>
      </c>
      <c r="F514" s="26">
        <v>146.33000000000001</v>
      </c>
      <c r="G514" s="98">
        <f>F514*('Mieszkalne-ankiety'!$R$138/'Mieszkalne-ankiety'!$D$138)</f>
        <v>9.9887480863477869</v>
      </c>
      <c r="H514" s="115">
        <f>F514*('Mieszkalne-ankiety'!$S$138/'Mieszkalne-ankiety'!$D$138)</f>
        <v>3.1653449006340137E-2</v>
      </c>
      <c r="I514" s="89">
        <f>F514*('Mieszkalne-ankiety'!$T$138/'Mieszkalne-ankiety'!$D$138)</f>
        <v>6.4699866226931538E-2</v>
      </c>
      <c r="J514" s="95">
        <f>F514*('Mieszkalne-ankiety'!$U$138/'Mieszkalne-ankiety'!$D$138)</f>
        <v>140.26766518296077</v>
      </c>
    </row>
    <row r="515" spans="2:10" x14ac:dyDescent="0.25">
      <c r="B515" s="80" t="s">
        <v>804</v>
      </c>
      <c r="C515" s="80" t="s">
        <v>1444</v>
      </c>
      <c r="D515" s="82" t="s">
        <v>610</v>
      </c>
      <c r="E515" s="82" t="s">
        <v>362</v>
      </c>
      <c r="F515" s="26">
        <v>158.28</v>
      </c>
      <c r="G515" s="98">
        <f>F515*('Mieszkalne-ankiety'!$R$138/'Mieszkalne-ankiety'!$D$138)</f>
        <v>10.804476505891667</v>
      </c>
      <c r="H515" s="115">
        <f>F515*('Mieszkalne-ankiety'!$S$138/'Mieszkalne-ankiety'!$D$138)</f>
        <v>3.4238419385795915E-2</v>
      </c>
      <c r="I515" s="89">
        <f>F515*('Mieszkalne-ankiety'!$T$138/'Mieszkalne-ankiety'!$D$138)</f>
        <v>6.9983563359521106E-2</v>
      </c>
      <c r="J515" s="95">
        <f>F515*('Mieszkalne-ankiety'!$U$138/'Mieszkalne-ankiety'!$D$138)</f>
        <v>151.72258624450919</v>
      </c>
    </row>
    <row r="516" spans="2:10" x14ac:dyDescent="0.25">
      <c r="B516" s="80" t="s">
        <v>805</v>
      </c>
      <c r="C516" s="80" t="s">
        <v>1444</v>
      </c>
      <c r="D516" s="82" t="s">
        <v>612</v>
      </c>
      <c r="E516" s="82" t="s">
        <v>362</v>
      </c>
      <c r="F516" s="26">
        <v>108.08</v>
      </c>
      <c r="G516" s="98">
        <f>F516*('Mieszkalne-ankiety'!$R$138/'Mieszkalne-ankiety'!$D$138)</f>
        <v>7.3777345258830644</v>
      </c>
      <c r="H516" s="115">
        <f>F516*('Mieszkalne-ankiety'!$S$138/'Mieszkalne-ankiety'!$D$138)</f>
        <v>2.3379380636952378E-2</v>
      </c>
      <c r="I516" s="89">
        <f>F516*('Mieszkalne-ankiety'!$T$138/'Mieszkalne-ankiety'!$D$138)</f>
        <v>4.7787613898768261E-2</v>
      </c>
      <c r="J516" s="95">
        <f>F516*('Mieszkalne-ankiety'!$U$138/'Mieszkalne-ankiety'!$D$138)</f>
        <v>103.60233207800449</v>
      </c>
    </row>
    <row r="517" spans="2:10" x14ac:dyDescent="0.25">
      <c r="B517" s="80" t="s">
        <v>806</v>
      </c>
      <c r="C517" s="80" t="s">
        <v>1444</v>
      </c>
      <c r="D517" s="82" t="s">
        <v>136</v>
      </c>
      <c r="E517" s="82" t="s">
        <v>362</v>
      </c>
      <c r="F517" s="26">
        <v>123.8</v>
      </c>
      <c r="G517" s="98">
        <f>F517*('Mieszkalne-ankiety'!$R$138/'Mieszkalne-ankiety'!$D$138)</f>
        <v>8.4508099028897412</v>
      </c>
      <c r="H517" s="115">
        <f>F517*('Mieszkalne-ankiety'!$S$138/'Mieszkalne-ankiety'!$D$138)</f>
        <v>2.677986050013605E-2</v>
      </c>
      <c r="I517" s="89">
        <f>F517*('Mieszkalne-ankiety'!$T$138/'Mieszkalne-ankiety'!$D$138)</f>
        <v>5.4738217992852611E-2</v>
      </c>
      <c r="J517" s="95">
        <f>F517*('Mieszkalne-ankiety'!$U$138/'Mieszkalne-ankiety'!$D$138)</f>
        <v>118.67106505604141</v>
      </c>
    </row>
    <row r="518" spans="2:10" x14ac:dyDescent="0.25">
      <c r="B518" s="80" t="s">
        <v>807</v>
      </c>
      <c r="C518" s="80" t="s">
        <v>1444</v>
      </c>
      <c r="D518" s="82" t="s">
        <v>1685</v>
      </c>
      <c r="E518" s="82" t="s">
        <v>362</v>
      </c>
      <c r="F518" s="26">
        <v>309.07</v>
      </c>
      <c r="G518" s="98">
        <f>F518*('Mieszkalne-ankiety'!$R$138/'Mieszkalne-ankiety'!$D$138)</f>
        <v>21.097672186479262</v>
      </c>
      <c r="H518" s="115">
        <f>F518*('Mieszkalne-ankiety'!$S$138/'Mieszkalne-ankiety'!$D$138)</f>
        <v>6.6856635579782303E-2</v>
      </c>
      <c r="I518" s="89">
        <f>F518*('Mieszkalne-ankiety'!$T$138/'Mieszkalne-ankiety'!$D$138)</f>
        <v>0.13665542031543584</v>
      </c>
      <c r="J518" s="95">
        <f>F518*('Mieszkalne-ankiety'!$U$138/'Mieszkalne-ankiety'!$D$138)</f>
        <v>296.26547719604781</v>
      </c>
    </row>
    <row r="519" spans="2:10" x14ac:dyDescent="0.25">
      <c r="B519" s="80" t="s">
        <v>808</v>
      </c>
      <c r="C519" s="80" t="s">
        <v>1444</v>
      </c>
      <c r="D519" s="82" t="s">
        <v>308</v>
      </c>
      <c r="E519" s="82" t="s">
        <v>362</v>
      </c>
      <c r="F519" s="26">
        <v>82.15</v>
      </c>
      <c r="G519" s="98">
        <f>F519*('Mieszkalne-ankiety'!$R$138/'Mieszkalne-ankiety'!$D$138)</f>
        <v>5.607706248161489</v>
      </c>
      <c r="H519" s="115">
        <f>F519*('Mieszkalne-ankiety'!$S$138/'Mieszkalne-ankiety'!$D$138)</f>
        <v>1.7770319386802721E-2</v>
      </c>
      <c r="I519" s="89">
        <f>F519*('Mieszkalne-ankiety'!$T$138/'Mieszkalne-ankiety'!$D$138)</f>
        <v>3.6322654346630394E-2</v>
      </c>
      <c r="J519" s="95">
        <f>F519*('Mieszkalne-ankiety'!$U$138/'Mieszkalne-ankiety'!$D$138)</f>
        <v>78.746591230644611</v>
      </c>
    </row>
    <row r="520" spans="2:10" x14ac:dyDescent="0.25">
      <c r="B520" s="80" t="s">
        <v>809</v>
      </c>
      <c r="C520" s="80" t="s">
        <v>1444</v>
      </c>
      <c r="D520" s="82" t="s">
        <v>490</v>
      </c>
      <c r="E520" s="82" t="s">
        <v>362</v>
      </c>
      <c r="F520" s="26">
        <v>85.84</v>
      </c>
      <c r="G520" s="98">
        <f>F520*('Mieszkalne-ankiety'!$R$138/'Mieszkalne-ankiety'!$D$138)</f>
        <v>5.8595922622298504</v>
      </c>
      <c r="H520" s="115">
        <f>F520*('Mieszkalne-ankiety'!$S$138/'Mieszkalne-ankiety'!$D$138)</f>
        <v>1.8568523629496597E-2</v>
      </c>
      <c r="I520" s="89">
        <f>F520*('Mieszkalne-ankiety'!$T$138/'Mieszkalne-ankiety'!$D$138)</f>
        <v>3.7954189277112027E-2</v>
      </c>
      <c r="J520" s="95">
        <f>F520*('Mieszkalne-ankiety'!$U$138/'Mieszkalne-ankiety'!$D$138)</f>
        <v>82.283717483122743</v>
      </c>
    </row>
    <row r="521" spans="2:10" x14ac:dyDescent="0.25">
      <c r="B521" s="80" t="s">
        <v>810</v>
      </c>
      <c r="C521" s="80" t="s">
        <v>1444</v>
      </c>
      <c r="D521" s="82" t="s">
        <v>730</v>
      </c>
      <c r="E521" s="82" t="s">
        <v>362</v>
      </c>
      <c r="F521" s="26">
        <v>175.09</v>
      </c>
      <c r="G521" s="98">
        <f>F521*('Mieszkalne-ankiety'!$R$138/'Mieszkalne-ankiety'!$D$138)</f>
        <v>11.951957236647536</v>
      </c>
      <c r="H521" s="115">
        <f>F521*('Mieszkalne-ankiety'!$S$138/'Mieszkalne-ankiety'!$D$138)</f>
        <v>3.7874683158068023E-2</v>
      </c>
      <c r="I521" s="89">
        <f>F521*('Mieszkalne-ankiety'!$T$138/'Mieszkalne-ankiety'!$D$138)</f>
        <v>7.7416111376159655E-2</v>
      </c>
      <c r="J521" s="95">
        <f>F521*('Mieszkalne-ankiety'!$U$138/'Mieszkalne-ankiety'!$D$138)</f>
        <v>167.83616139468734</v>
      </c>
    </row>
    <row r="522" spans="2:10" x14ac:dyDescent="0.25">
      <c r="B522" s="80" t="s">
        <v>811</v>
      </c>
      <c r="C522" s="80" t="s">
        <v>1444</v>
      </c>
      <c r="D522" s="82" t="s">
        <v>286</v>
      </c>
      <c r="E522" s="82" t="s">
        <v>362</v>
      </c>
      <c r="F522" s="26">
        <v>84.03</v>
      </c>
      <c r="G522" s="98">
        <f>F522*('Mieszkalne-ankiety'!$R$138/'Mieszkalne-ankiety'!$D$138)</f>
        <v>5.7360384179307351</v>
      </c>
      <c r="H522" s="115">
        <f>F522*('Mieszkalne-ankiety'!$S$138/'Mieszkalne-ankiety'!$D$138)</f>
        <v>1.8176992551102038E-2</v>
      </c>
      <c r="I522" s="89">
        <f>F522*('Mieszkalne-ankiety'!$T$138/'Mieszkalne-ankiety'!$D$138)</f>
        <v>3.7153897075439458E-2</v>
      </c>
      <c r="J522" s="95">
        <f>F522*('Mieszkalne-ankiety'!$U$138/'Mieszkalne-ankiety'!$D$138)</f>
        <v>80.548704334888214</v>
      </c>
    </row>
    <row r="523" spans="2:10" x14ac:dyDescent="0.25">
      <c r="B523" s="80" t="s">
        <v>812</v>
      </c>
      <c r="C523" s="80" t="s">
        <v>1444</v>
      </c>
      <c r="D523" s="82" t="s">
        <v>601</v>
      </c>
      <c r="E523" s="82" t="s">
        <v>362</v>
      </c>
      <c r="F523" s="26">
        <v>100.39</v>
      </c>
      <c r="G523" s="98">
        <f>F523*('Mieszkalne-ankiety'!$R$138/'Mieszkalne-ankiety'!$D$138)</f>
        <v>6.8528013420929019</v>
      </c>
      <c r="H523" s="115">
        <f>F523*('Mieszkalne-ankiety'!$S$138/'Mieszkalne-ankiety'!$D$138)</f>
        <v>2.1715914342557822E-2</v>
      </c>
      <c r="I523" s="89">
        <f>F523*('Mieszkalne-ankiety'!$T$138/'Mieszkalne-ankiety'!$D$138)</f>
        <v>4.438747741762903E-2</v>
      </c>
      <c r="J523" s="95">
        <f>F523*('Mieszkalne-ankiety'!$U$138/'Mieszkalne-ankiety'!$D$138)</f>
        <v>96.230922625008063</v>
      </c>
    </row>
    <row r="524" spans="2:10" x14ac:dyDescent="0.25">
      <c r="B524" s="80" t="s">
        <v>686</v>
      </c>
      <c r="C524" s="80" t="s">
        <v>1444</v>
      </c>
      <c r="D524" s="82" t="s">
        <v>309</v>
      </c>
      <c r="E524" s="82" t="s">
        <v>362</v>
      </c>
      <c r="F524" s="26">
        <v>106.63</v>
      </c>
      <c r="G524" s="98">
        <f>F524*('Mieszkalne-ankiety'!$R$138/'Mieszkalne-ankiety'!$D$138)</f>
        <v>7.2787549268589107</v>
      </c>
      <c r="H524" s="115">
        <f>F524*('Mieszkalne-ankiety'!$S$138/'Mieszkalne-ankiety'!$D$138)</f>
        <v>2.306572314321088E-2</v>
      </c>
      <c r="I524" s="89">
        <f>F524*('Mieszkalne-ankiety'!$T$138/'Mieszkalne-ankiety'!$D$138)</f>
        <v>4.7146495836654881E-2</v>
      </c>
      <c r="J524" s="95">
        <f>F524*('Mieszkalne-ankiety'!$U$138/'Mieszkalne-ankiety'!$D$138)</f>
        <v>102.21240441781661</v>
      </c>
    </row>
    <row r="525" spans="2:10" x14ac:dyDescent="0.25">
      <c r="B525" s="80" t="s">
        <v>220</v>
      </c>
      <c r="C525" s="80" t="s">
        <v>1444</v>
      </c>
      <c r="D525" s="82" t="s">
        <v>1686</v>
      </c>
      <c r="E525" s="82" t="s">
        <v>362</v>
      </c>
      <c r="F525" s="26">
        <v>118.6</v>
      </c>
      <c r="G525" s="98">
        <f>F525*('Mieszkalne-ankiety'!$R$138/'Mieszkalne-ankiety'!$D$138)</f>
        <v>8.095848582251401</v>
      </c>
      <c r="H525" s="115">
        <f>F525*('Mieszkalne-ankiety'!$S$138/'Mieszkalne-ankiety'!$D$138)</f>
        <v>2.5655019832925167E-2</v>
      </c>
      <c r="I525" s="89">
        <f>F525*('Mieszkalne-ankiety'!$T$138/'Mieszkalne-ankiety'!$D$138)</f>
        <v>5.2439035976997735E-2</v>
      </c>
      <c r="J525" s="95">
        <f>F525*('Mieszkalne-ankiety'!$U$138/'Mieszkalne-ankiety'!$D$138)</f>
        <v>113.68649689536763</v>
      </c>
    </row>
    <row r="526" spans="2:10" x14ac:dyDescent="0.25">
      <c r="B526" s="80" t="s">
        <v>813</v>
      </c>
      <c r="C526" s="80" t="s">
        <v>1444</v>
      </c>
      <c r="D526" s="82" t="s">
        <v>1687</v>
      </c>
      <c r="E526" s="82" t="s">
        <v>362</v>
      </c>
      <c r="F526" s="26">
        <v>138.86000000000001</v>
      </c>
      <c r="G526" s="98">
        <f>F526*('Mieszkalne-ankiety'!$R$138/'Mieszkalne-ankiety'!$D$138)</f>
        <v>9.4788324968923234</v>
      </c>
      <c r="H526" s="115">
        <f>F526*('Mieszkalne-ankiety'!$S$138/'Mieszkalne-ankiety'!$D$138)</f>
        <v>3.0037572124789115E-2</v>
      </c>
      <c r="I526" s="89">
        <f>F526*('Mieszkalne-ankiety'!$T$138/'Mieszkalne-ankiety'!$D$138)</f>
        <v>6.1397002831078476E-2</v>
      </c>
      <c r="J526" s="95">
        <f>F526*('Mieszkalne-ankiety'!$U$138/'Mieszkalne-ankiety'!$D$138)</f>
        <v>133.10714130599283</v>
      </c>
    </row>
    <row r="527" spans="2:10" x14ac:dyDescent="0.25">
      <c r="B527" s="80" t="s">
        <v>814</v>
      </c>
      <c r="C527" s="80" t="s">
        <v>1444</v>
      </c>
      <c r="D527" s="82" t="s">
        <v>263</v>
      </c>
      <c r="E527" s="82" t="s">
        <v>362</v>
      </c>
      <c r="F527" s="26">
        <v>111.96</v>
      </c>
      <c r="G527" s="98">
        <f>F527*('Mieszkalne-ankiety'!$R$138/'Mieszkalne-ankiety'!$D$138)</f>
        <v>7.6425902805132111</v>
      </c>
      <c r="H527" s="115">
        <f>F527*('Mieszkalne-ankiety'!$S$138/'Mieszkalne-ankiety'!$D$138)</f>
        <v>2.4218684827102037E-2</v>
      </c>
      <c r="I527" s="89">
        <f>F527*('Mieszkalne-ankiety'!$T$138/'Mieszkalne-ankiety'!$D$138)</f>
        <v>4.9503157402906124E-2</v>
      </c>
      <c r="J527" s="95">
        <f>F527*('Mieszkalne-ankiety'!$U$138/'Mieszkalne-ankiety'!$D$138)</f>
        <v>107.32158678250724</v>
      </c>
    </row>
    <row r="528" spans="2:10" x14ac:dyDescent="0.25">
      <c r="B528" s="80" t="s">
        <v>815</v>
      </c>
      <c r="C528" s="80" t="s">
        <v>1444</v>
      </c>
      <c r="D528" s="82" t="s">
        <v>1688</v>
      </c>
      <c r="E528" s="82" t="s">
        <v>362</v>
      </c>
      <c r="F528" s="26">
        <v>89.3</v>
      </c>
      <c r="G528" s="98">
        <f>F528*('Mieszkalne-ankiety'!$R$138/'Mieszkalne-ankiety'!$D$138)</f>
        <v>6.0957780640392079</v>
      </c>
      <c r="H528" s="115">
        <f>F528*('Mieszkalne-ankiety'!$S$138/'Mieszkalne-ankiety'!$D$138)</f>
        <v>1.9316975304217686E-2</v>
      </c>
      <c r="I528" s="89">
        <f>F528*('Mieszkalne-ankiety'!$T$138/'Mieszkalne-ankiety'!$D$138)</f>
        <v>3.9484029618430845E-2</v>
      </c>
      <c r="J528" s="95">
        <f>F528*('Mieszkalne-ankiety'!$U$138/'Mieszkalne-ankiety'!$D$138)</f>
        <v>85.600372451571076</v>
      </c>
    </row>
    <row r="529" spans="2:10" x14ac:dyDescent="0.25">
      <c r="B529" s="80" t="s">
        <v>215</v>
      </c>
      <c r="C529" s="80" t="s">
        <v>1444</v>
      </c>
      <c r="D529" s="82" t="s">
        <v>395</v>
      </c>
      <c r="E529" s="82" t="s">
        <v>362</v>
      </c>
      <c r="F529" s="26">
        <v>149.91999999999999</v>
      </c>
      <c r="G529" s="98">
        <f>F529*('Mieszkalne-ankiety'!$R$138/'Mieszkalne-ankiety'!$D$138)</f>
        <v>10.233807921173103</v>
      </c>
      <c r="H529" s="115">
        <f>F529*('Mieszkalne-ankiety'!$S$138/'Mieszkalne-ankiety'!$D$138)</f>
        <v>3.2430021697741493E-2</v>
      </c>
      <c r="I529" s="89">
        <f>F529*('Mieszkalne-ankiety'!$T$138/'Mieszkalne-ankiety'!$D$138)</f>
        <v>6.6287186118646715E-2</v>
      </c>
      <c r="J529" s="95">
        <f>F529*('Mieszkalne-ankiety'!$U$138/'Mieszkalne-ankiety'!$D$138)</f>
        <v>143.70893435542592</v>
      </c>
    </row>
    <row r="530" spans="2:10" x14ac:dyDescent="0.25">
      <c r="B530" s="80" t="s">
        <v>371</v>
      </c>
      <c r="C530" s="80" t="s">
        <v>1444</v>
      </c>
      <c r="D530" s="82" t="s">
        <v>491</v>
      </c>
      <c r="E530" s="82" t="s">
        <v>362</v>
      </c>
      <c r="F530" s="26">
        <v>81.98</v>
      </c>
      <c r="G530" s="98">
        <f>F530*('Mieszkalne-ankiety'!$R$138/'Mieszkalne-ankiety'!$D$138)</f>
        <v>5.5961017434483127</v>
      </c>
      <c r="H530" s="115">
        <f>F530*('Mieszkalne-ankiety'!$S$138/'Mieszkalne-ankiety'!$D$138)</f>
        <v>1.773354574960544E-2</v>
      </c>
      <c r="I530" s="89">
        <f>F530*('Mieszkalne-ankiety'!$T$138/'Mieszkalne-ankiety'!$D$138)</f>
        <v>3.6247488780727442E-2</v>
      </c>
      <c r="J530" s="95">
        <f>F530*('Mieszkalne-ankiety'!$U$138/'Mieszkalne-ankiety'!$D$138)</f>
        <v>78.58363419462259</v>
      </c>
    </row>
    <row r="531" spans="2:10" x14ac:dyDescent="0.25">
      <c r="B531" s="80" t="s">
        <v>380</v>
      </c>
      <c r="C531" s="80" t="s">
        <v>1444</v>
      </c>
      <c r="D531" s="82" t="s">
        <v>405</v>
      </c>
      <c r="E531" s="82" t="s">
        <v>362</v>
      </c>
      <c r="F531" s="26">
        <v>122.27</v>
      </c>
      <c r="G531" s="98">
        <f>F531*('Mieszkalne-ankiety'!$R$138/'Mieszkalne-ankiety'!$D$138)</f>
        <v>8.3463693604711526</v>
      </c>
      <c r="H531" s="115">
        <f>F531*('Mieszkalne-ankiety'!$S$138/'Mieszkalne-ankiety'!$D$138)</f>
        <v>2.6448897765360541E-2</v>
      </c>
      <c r="I531" s="89">
        <f>F531*('Mieszkalne-ankiety'!$T$138/'Mieszkalne-ankiety'!$D$138)</f>
        <v>5.4061727899726082E-2</v>
      </c>
      <c r="J531" s="95">
        <f>F531*('Mieszkalne-ankiety'!$U$138/'Mieszkalne-ankiety'!$D$138)</f>
        <v>117.20445173184316</v>
      </c>
    </row>
    <row r="532" spans="2:10" x14ac:dyDescent="0.25">
      <c r="B532" s="80" t="s">
        <v>816</v>
      </c>
      <c r="C532" s="80" t="s">
        <v>1444</v>
      </c>
      <c r="D532" s="82" t="s">
        <v>820</v>
      </c>
      <c r="E532" s="82" t="s">
        <v>362</v>
      </c>
      <c r="F532" s="26">
        <v>125.7</v>
      </c>
      <c r="G532" s="98">
        <f>F532*('Mieszkalne-ankiety'!$R$138/'Mieszkalne-ankiety'!$D$138)</f>
        <v>8.5805073085075971</v>
      </c>
      <c r="H532" s="115">
        <f>F532*('Mieszkalne-ankiety'!$S$138/'Mieszkalne-ankiety'!$D$138)</f>
        <v>2.7190859974693875E-2</v>
      </c>
      <c r="I532" s="89">
        <f>F532*('Mieszkalne-ankiety'!$T$138/'Mieszkalne-ankiety'!$D$138)</f>
        <v>5.5578303729414975E-2</v>
      </c>
      <c r="J532" s="95">
        <f>F532*('Mieszkalne-ankiety'!$U$138/'Mieszkalne-ankiety'!$D$138)</f>
        <v>120.49234957628762</v>
      </c>
    </row>
    <row r="533" spans="2:10" x14ac:dyDescent="0.25">
      <c r="B533" s="80" t="s">
        <v>817</v>
      </c>
      <c r="C533" s="80" t="s">
        <v>1444</v>
      </c>
      <c r="D533" s="82" t="s">
        <v>397</v>
      </c>
      <c r="E533" s="82" t="s">
        <v>362</v>
      </c>
      <c r="F533" s="26">
        <v>97.55</v>
      </c>
      <c r="G533" s="98">
        <f>F533*('Mieszkalne-ankiety'!$R$138/'Mieszkalne-ankiety'!$D$138)</f>
        <v>6.658937851590423</v>
      </c>
      <c r="H533" s="115">
        <f>F533*('Mieszkalne-ankiety'!$S$138/'Mieszkalne-ankiety'!$D$138)</f>
        <v>2.1101578285850339E-2</v>
      </c>
      <c r="I533" s="89">
        <f>F533*('Mieszkalne-ankiety'!$T$138/'Mieszkalne-ankiety'!$D$138)</f>
        <v>4.3131770316662134E-2</v>
      </c>
      <c r="J533" s="95">
        <f>F533*('Mieszkalne-ankiety'!$U$138/'Mieszkalne-ankiety'!$D$138)</f>
        <v>93.508581552640067</v>
      </c>
    </row>
    <row r="534" spans="2:10" x14ac:dyDescent="0.25">
      <c r="B534" s="80" t="s">
        <v>818</v>
      </c>
      <c r="C534" s="80" t="s">
        <v>1444</v>
      </c>
      <c r="D534" s="82" t="s">
        <v>1689</v>
      </c>
      <c r="E534" s="82" t="s">
        <v>362</v>
      </c>
      <c r="F534" s="26">
        <v>74.53</v>
      </c>
      <c r="G534" s="98">
        <f>F534*('Mieszkalne-ankiety'!$R$138/'Mieszkalne-ankiety'!$D$138)</f>
        <v>5.0875513898414582</v>
      </c>
      <c r="H534" s="115">
        <f>F534*('Mieszkalne-ankiety'!$S$138/'Mieszkalne-ankiety'!$D$138)</f>
        <v>1.6121995178312924E-2</v>
      </c>
      <c r="I534" s="89">
        <f>F534*('Mieszkalne-ankiety'!$T$138/'Mieszkalne-ankiety'!$D$138)</f>
        <v>3.2953468392627673E-2</v>
      </c>
      <c r="J534" s="95">
        <f>F534*('Mieszkalne-ankiety'!$U$138/'Mieszkalne-ankiety'!$D$138)</f>
        <v>71.442281733657254</v>
      </c>
    </row>
    <row r="535" spans="2:10" x14ac:dyDescent="0.25">
      <c r="B535" s="80" t="s">
        <v>819</v>
      </c>
      <c r="C535" s="80" t="s">
        <v>1444</v>
      </c>
      <c r="D535" s="82" t="s">
        <v>310</v>
      </c>
      <c r="E535" s="82" t="s">
        <v>362</v>
      </c>
      <c r="F535" s="26">
        <v>72.25</v>
      </c>
      <c r="G535" s="98">
        <f>F535*('Mieszkalne-ankiety'!$R$138/'Mieszkalne-ankiety'!$D$138)</f>
        <v>4.9319145031000309</v>
      </c>
      <c r="H535" s="115">
        <f>F535*('Mieszkalne-ankiety'!$S$138/'Mieszkalne-ankiety'!$D$138)</f>
        <v>1.5628795808843535E-2</v>
      </c>
      <c r="I535" s="89">
        <f>F535*('Mieszkalne-ankiety'!$T$138/'Mieszkalne-ankiety'!$D$138)</f>
        <v>3.1945365508752842E-2</v>
      </c>
      <c r="J535" s="95">
        <f>F535*('Mieszkalne-ankiety'!$U$138/'Mieszkalne-ankiety'!$D$138)</f>
        <v>69.256740309361817</v>
      </c>
    </row>
    <row r="536" spans="2:10" x14ac:dyDescent="0.25">
      <c r="B536" s="80" t="s">
        <v>820</v>
      </c>
      <c r="C536" s="80" t="s">
        <v>1444</v>
      </c>
      <c r="D536" s="82" t="s">
        <v>868</v>
      </c>
      <c r="E536" s="82" t="s">
        <v>362</v>
      </c>
      <c r="F536" s="26">
        <v>156.22999999999999</v>
      </c>
      <c r="G536" s="98">
        <f>F536*('Mieszkalne-ankiety'!$R$138/'Mieszkalne-ankiety'!$D$138)</f>
        <v>10.664539831409243</v>
      </c>
      <c r="H536" s="115">
        <f>F536*('Mieszkalne-ankiety'!$S$138/'Mieszkalne-ankiety'!$D$138)</f>
        <v>3.3794972584299317E-2</v>
      </c>
      <c r="I536" s="89">
        <f>F536*('Mieszkalne-ankiety'!$T$138/'Mieszkalne-ankiety'!$D$138)</f>
        <v>6.9077155064809076E-2</v>
      </c>
      <c r="J536" s="95">
        <f>F536*('Mieszkalne-ankiety'!$U$138/'Mieszkalne-ankiety'!$D$138)</f>
        <v>149.75751610424354</v>
      </c>
    </row>
    <row r="537" spans="2:10" x14ac:dyDescent="0.25">
      <c r="B537" s="80" t="s">
        <v>821</v>
      </c>
      <c r="C537" s="81" t="s">
        <v>1444</v>
      </c>
      <c r="D537" s="83"/>
      <c r="E537" s="83" t="s">
        <v>362</v>
      </c>
      <c r="F537" s="84">
        <f>'Mieszkalne-ankiety'!D45</f>
        <v>180</v>
      </c>
      <c r="G537" s="98">
        <f>'Mieszkalne-ankiety'!R45</f>
        <v>14.741763368000003</v>
      </c>
      <c r="H537" s="115">
        <f>'Mieszkalne-ankiety'!S45</f>
        <v>3.8905500000000003E-2</v>
      </c>
      <c r="I537" s="89">
        <f>'Mieszkalne-ankiety'!T45</f>
        <v>6.1902999999999993E-2</v>
      </c>
      <c r="J537" s="95">
        <f>'Mieszkalne-ankiety'!U45</f>
        <v>160.6472</v>
      </c>
    </row>
    <row r="538" spans="2:10" x14ac:dyDescent="0.25">
      <c r="B538" s="80" t="s">
        <v>822</v>
      </c>
      <c r="C538" s="81" t="s">
        <v>1444</v>
      </c>
      <c r="D538" s="83"/>
      <c r="E538" s="83" t="s">
        <v>362</v>
      </c>
      <c r="F538" s="84">
        <f>'Mieszkalne-ankiety'!D46</f>
        <v>90</v>
      </c>
      <c r="G538" s="98">
        <f>'Mieszkalne-ankiety'!R46</f>
        <v>6.1477552400000004</v>
      </c>
      <c r="H538" s="115">
        <f>'Mieszkalne-ankiety'!S46</f>
        <v>2.6677199999999998E-2</v>
      </c>
      <c r="I538" s="89">
        <f>'Mieszkalne-ankiety'!T46</f>
        <v>6.0773799999999996E-2</v>
      </c>
      <c r="J538" s="95">
        <f>'Mieszkalne-ankiety'!U46</f>
        <v>111.61099999999999</v>
      </c>
    </row>
    <row r="539" spans="2:10" x14ac:dyDescent="0.25">
      <c r="B539" s="80" t="s">
        <v>587</v>
      </c>
      <c r="C539" s="81" t="s">
        <v>1444</v>
      </c>
      <c r="D539" s="83"/>
      <c r="E539" s="83" t="s">
        <v>362</v>
      </c>
      <c r="F539" s="84">
        <f>'Mieszkalne-ankiety'!D47</f>
        <v>160</v>
      </c>
      <c r="G539" s="98">
        <f>'Mieszkalne-ankiety'!R47</f>
        <v>12.177349024000002</v>
      </c>
      <c r="H539" s="115">
        <f>'Mieszkalne-ankiety'!S47</f>
        <v>3.2879399999999996E-2</v>
      </c>
      <c r="I539" s="89">
        <f>'Mieszkalne-ankiety'!T47</f>
        <v>5.5208600000000004E-2</v>
      </c>
      <c r="J539" s="95">
        <f>'Mieszkalne-ankiety'!U47</f>
        <v>139.42959999999999</v>
      </c>
    </row>
    <row r="540" spans="2:10" x14ac:dyDescent="0.25">
      <c r="B540" s="80" t="s">
        <v>589</v>
      </c>
      <c r="C540" s="81" t="s">
        <v>1444</v>
      </c>
      <c r="D540" s="83"/>
      <c r="E540" s="83" t="s">
        <v>362</v>
      </c>
      <c r="F540" s="84">
        <f>'Mieszkalne-ankiety'!D48</f>
        <v>80</v>
      </c>
      <c r="G540" s="98">
        <f>'Mieszkalne-ankiety'!R48</f>
        <v>6.6423763320000004</v>
      </c>
      <c r="H540" s="115">
        <f>'Mieszkalne-ankiety'!S48</f>
        <v>1.69272E-2</v>
      </c>
      <c r="I540" s="89">
        <f>'Mieszkalne-ankiety'!T48</f>
        <v>2.9183800000000003E-2</v>
      </c>
      <c r="J540" s="95">
        <f>'Mieszkalne-ankiety'!U48</f>
        <v>75.830299999999994</v>
      </c>
    </row>
    <row r="541" spans="2:10" x14ac:dyDescent="0.25">
      <c r="B541" s="80" t="s">
        <v>823</v>
      </c>
      <c r="C541" s="81" t="s">
        <v>1444</v>
      </c>
      <c r="D541" s="83"/>
      <c r="E541" s="83" t="s">
        <v>362</v>
      </c>
      <c r="F541" s="84">
        <f>'Mieszkalne-ankiety'!D49</f>
        <v>150</v>
      </c>
      <c r="G541" s="98">
        <f>'Mieszkalne-ankiety'!R49</f>
        <v>16.513495423999998</v>
      </c>
      <c r="H541" s="115">
        <f>'Mieszkalne-ankiety'!S49</f>
        <v>2.3966088000000003E-2</v>
      </c>
      <c r="I541" s="89">
        <f>'Mieszkalne-ankiety'!T49</f>
        <v>3.6182036399999999E-2</v>
      </c>
      <c r="J541" s="95">
        <f>'Mieszkalne-ankiety'!U49</f>
        <v>197.69909999999999</v>
      </c>
    </row>
    <row r="542" spans="2:10" x14ac:dyDescent="0.25">
      <c r="B542" s="80" t="s">
        <v>824</v>
      </c>
      <c r="C542" s="81" t="s">
        <v>1444</v>
      </c>
      <c r="D542" s="83"/>
      <c r="E542" s="83" t="s">
        <v>362</v>
      </c>
      <c r="F542" s="84">
        <f>'Mieszkalne-ankiety'!D50</f>
        <v>60</v>
      </c>
      <c r="G542" s="98">
        <f>'Mieszkalne-ankiety'!R50</f>
        <v>1.181182548</v>
      </c>
      <c r="H542" s="115">
        <f>'Mieszkalne-ankiety'!S50</f>
        <v>2.7299999999999998E-2</v>
      </c>
      <c r="I542" s="89">
        <f>'Mieszkalne-ankiety'!T50</f>
        <v>8.8452000000000003E-2</v>
      </c>
      <c r="J542" s="95">
        <f>'Mieszkalne-ankiety'!U50</f>
        <v>116.8317</v>
      </c>
    </row>
    <row r="543" spans="2:10" x14ac:dyDescent="0.25">
      <c r="B543" s="80" t="s">
        <v>183</v>
      </c>
      <c r="C543" s="81" t="s">
        <v>1444</v>
      </c>
      <c r="D543" s="83"/>
      <c r="E543" s="83" t="s">
        <v>362</v>
      </c>
      <c r="F543" s="84">
        <f>'Mieszkalne-ankiety'!D51</f>
        <v>100</v>
      </c>
      <c r="G543" s="98">
        <f>'Mieszkalne-ankiety'!R51</f>
        <v>15.081405552000001</v>
      </c>
      <c r="H543" s="115">
        <f>'Mieszkalne-ankiety'!S51</f>
        <v>4.8655500000000004E-2</v>
      </c>
      <c r="I543" s="89">
        <f>'Mieszkalne-ankiety'!T51</f>
        <v>9.3492999999999993E-2</v>
      </c>
      <c r="J543" s="95">
        <f>'Mieszkalne-ankiety'!U51</f>
        <v>203.20580000000001</v>
      </c>
    </row>
    <row r="544" spans="2:10" x14ac:dyDescent="0.25">
      <c r="B544" s="80" t="s">
        <v>825</v>
      </c>
      <c r="C544" s="81" t="s">
        <v>1444</v>
      </c>
      <c r="D544" s="83"/>
      <c r="E544" s="83" t="s">
        <v>362</v>
      </c>
      <c r="F544" s="84">
        <f>'Mieszkalne-ankiety'!D52</f>
        <v>90</v>
      </c>
      <c r="G544" s="98">
        <f>'Mieszkalne-ankiety'!R52</f>
        <v>8.2028503120000007</v>
      </c>
      <c r="H544" s="115">
        <f>'Mieszkalne-ankiety'!S52</f>
        <v>2.3928300000000003E-2</v>
      </c>
      <c r="I544" s="89">
        <f>'Mieszkalne-ankiety'!T52</f>
        <v>3.9037200000000001E-2</v>
      </c>
      <c r="J544" s="95">
        <f>'Mieszkalne-ankiety'!U52</f>
        <v>96.154799999999994</v>
      </c>
    </row>
    <row r="545" spans="2:10" x14ac:dyDescent="0.25">
      <c r="B545" s="80" t="s">
        <v>685</v>
      </c>
      <c r="C545" s="81" t="s">
        <v>1444</v>
      </c>
      <c r="D545" s="83"/>
      <c r="E545" s="83" t="s">
        <v>362</v>
      </c>
      <c r="F545" s="84">
        <f>'Mieszkalne-ankiety'!D53</f>
        <v>40</v>
      </c>
      <c r="G545" s="98">
        <f>'Mieszkalne-ankiety'!R53</f>
        <v>0.24360000000000001</v>
      </c>
      <c r="H545" s="115">
        <f>'Mieszkalne-ankiety'!S53</f>
        <v>1.17E-2</v>
      </c>
      <c r="I545" s="89">
        <f>'Mieszkalne-ankiety'!T53</f>
        <v>3.7908000000000004E-2</v>
      </c>
      <c r="J545" s="95">
        <f>'Mieszkalne-ankiety'!U53</f>
        <v>47.879999999999995</v>
      </c>
    </row>
    <row r="546" spans="2:10" x14ac:dyDescent="0.25">
      <c r="B546" s="80" t="s">
        <v>826</v>
      </c>
      <c r="C546" s="81" t="s">
        <v>1444</v>
      </c>
      <c r="D546" s="83"/>
      <c r="E546" s="83" t="s">
        <v>362</v>
      </c>
      <c r="F546" s="84">
        <f>'Mieszkalne-ankiety'!D54</f>
        <v>220</v>
      </c>
      <c r="G546" s="98">
        <f>'Mieszkalne-ankiety'!R54</f>
        <v>10.136952132000001</v>
      </c>
      <c r="H546" s="115">
        <f>'Mieszkalne-ankiety'!S54</f>
        <v>3.6603300000000005E-2</v>
      </c>
      <c r="I546" s="89">
        <f>'Mieszkalne-ankiety'!T54</f>
        <v>8.0104199999999987E-2</v>
      </c>
      <c r="J546" s="95">
        <f>'Mieszkalne-ankiety'!U54</f>
        <v>157.1403</v>
      </c>
    </row>
    <row r="547" spans="2:10" x14ac:dyDescent="0.25">
      <c r="B547" s="80" t="s">
        <v>214</v>
      </c>
      <c r="C547" s="81" t="s">
        <v>1444</v>
      </c>
      <c r="D547" s="83"/>
      <c r="E547" s="83" t="s">
        <v>362</v>
      </c>
      <c r="F547" s="84">
        <f>'Mieszkalne-ankiety'!D55</f>
        <v>120</v>
      </c>
      <c r="G547" s="98">
        <f>'Mieszkalne-ankiety'!R55</f>
        <v>4.5282005320000005</v>
      </c>
      <c r="H547" s="115">
        <f>'Mieszkalne-ankiety'!S55</f>
        <v>2.2601099999999999E-2</v>
      </c>
      <c r="I547" s="89">
        <f>'Mieszkalne-ankiety'!T55</f>
        <v>6.0397399999999997E-2</v>
      </c>
      <c r="J547" s="95">
        <f>'Mieszkalne-ankiety'!U55</f>
        <v>102.0403</v>
      </c>
    </row>
    <row r="548" spans="2:10" x14ac:dyDescent="0.25">
      <c r="B548" s="80" t="s">
        <v>827</v>
      </c>
      <c r="C548" s="81" t="s">
        <v>1444</v>
      </c>
      <c r="D548" s="83"/>
      <c r="E548" s="83" t="s">
        <v>362</v>
      </c>
      <c r="F548" s="84">
        <f>'Mieszkalne-ankiety'!D56</f>
        <v>120</v>
      </c>
      <c r="G548" s="98">
        <f>'Mieszkalne-ankiety'!R56</f>
        <v>1.7644247320000002</v>
      </c>
      <c r="H548" s="115">
        <f>'Mieszkalne-ankiety'!S56</f>
        <v>2.7299999999999998E-2</v>
      </c>
      <c r="I548" s="89">
        <f>'Mieszkalne-ankiety'!T56</f>
        <v>8.8452000000000003E-2</v>
      </c>
      <c r="J548" s="95">
        <f>'Mieszkalne-ankiety'!U56</f>
        <v>121.47030000000001</v>
      </c>
    </row>
    <row r="549" spans="2:10" x14ac:dyDescent="0.25">
      <c r="B549" s="80" t="s">
        <v>828</v>
      </c>
      <c r="C549" s="81" t="s">
        <v>1444</v>
      </c>
      <c r="D549" s="83"/>
      <c r="E549" s="83" t="s">
        <v>362</v>
      </c>
      <c r="F549" s="84">
        <f>'Mieszkalne-ankiety'!D57</f>
        <v>160</v>
      </c>
      <c r="G549" s="98">
        <f>'Mieszkalne-ankiety'!R57</f>
        <v>16.560679532000002</v>
      </c>
      <c r="H549" s="115">
        <f>'Mieszkalne-ankiety'!S57</f>
        <v>4.6881600000000002E-2</v>
      </c>
      <c r="I549" s="89">
        <f>'Mieszkalne-ankiety'!T57</f>
        <v>7.4915399999999993E-2</v>
      </c>
      <c r="J549" s="95">
        <f>'Mieszkalne-ankiety'!U57</f>
        <v>188.07029999999997</v>
      </c>
    </row>
    <row r="550" spans="2:10" x14ac:dyDescent="0.25">
      <c r="B550" s="80" t="s">
        <v>590</v>
      </c>
      <c r="C550" s="80" t="s">
        <v>1446</v>
      </c>
      <c r="D550" s="82" t="s">
        <v>1690</v>
      </c>
      <c r="E550" s="82" t="s">
        <v>245</v>
      </c>
      <c r="F550" s="26">
        <v>140.65</v>
      </c>
      <c r="G550" s="98">
        <f>F550*('Mieszkalne-ankiety'!$R$138/'Mieszkalne-ankiety'!$D$138)</f>
        <v>9.6010211053428289</v>
      </c>
      <c r="H550" s="115">
        <f>F550*('Mieszkalne-ankiety'!$S$138/'Mieszkalne-ankiety'!$D$138)</f>
        <v>3.0424776892925168E-2</v>
      </c>
      <c r="I550" s="89">
        <f>F550*('Mieszkalne-ankiety'!$T$138/'Mieszkalne-ankiety'!$D$138)</f>
        <v>6.2188452024997745E-2</v>
      </c>
      <c r="J550" s="95">
        <f>F550*('Mieszkalne-ankiety'!$U$138/'Mieszkalne-ankiety'!$D$138)</f>
        <v>134.82298303822478</v>
      </c>
    </row>
    <row r="551" spans="2:10" x14ac:dyDescent="0.25">
      <c r="B551" s="80" t="s">
        <v>333</v>
      </c>
      <c r="C551" s="80" t="s">
        <v>1446</v>
      </c>
      <c r="D551" s="82" t="s">
        <v>1691</v>
      </c>
      <c r="E551" s="82" t="s">
        <v>245</v>
      </c>
      <c r="F551" s="26">
        <v>127.79</v>
      </c>
      <c r="G551" s="98">
        <f>F551*('Mieszkalne-ankiety'!$R$138/'Mieszkalne-ankiety'!$D$138)</f>
        <v>8.7231744546872392</v>
      </c>
      <c r="H551" s="115">
        <f>F551*('Mieszkalne-ankiety'!$S$138/'Mieszkalne-ankiety'!$D$138)</f>
        <v>2.7642959396707481E-2</v>
      </c>
      <c r="I551" s="89">
        <f>F551*('Mieszkalne-ankiety'!$T$138/'Mieszkalne-ankiety'!$D$138)</f>
        <v>5.650239803963357E-2</v>
      </c>
      <c r="J551" s="95">
        <f>F551*('Mieszkalne-ankiety'!$U$138/'Mieszkalne-ankiety'!$D$138)</f>
        <v>122.49576254855843</v>
      </c>
    </row>
    <row r="552" spans="2:10" x14ac:dyDescent="0.25">
      <c r="B552" s="80" t="s">
        <v>829</v>
      </c>
      <c r="C552" s="80" t="s">
        <v>1446</v>
      </c>
      <c r="D552" s="82" t="s">
        <v>1692</v>
      </c>
      <c r="E552" s="82" t="s">
        <v>245</v>
      </c>
      <c r="F552" s="26">
        <v>66.510000000000005</v>
      </c>
      <c r="G552" s="98">
        <f>F552*('Mieszkalne-ankiety'!$R$138/'Mieszkalne-ankiety'!$D$138)</f>
        <v>4.540091814549247</v>
      </c>
      <c r="H552" s="115">
        <f>F552*('Mieszkalne-ankiety'!$S$138/'Mieszkalne-ankiety'!$D$138)</f>
        <v>1.4387144764653061E-2</v>
      </c>
      <c r="I552" s="89">
        <f>F552*('Mieszkalne-ankiety'!$T$138/'Mieszkalne-ankiety'!$D$138)</f>
        <v>2.9407422283559189E-2</v>
      </c>
      <c r="J552" s="95">
        <f>F552*('Mieszkalne-ankiety'!$U$138/'Mieszkalne-ankiety'!$D$138)</f>
        <v>63.754543916618054</v>
      </c>
    </row>
    <row r="553" spans="2:10" x14ac:dyDescent="0.25">
      <c r="B553" s="80" t="s">
        <v>830</v>
      </c>
      <c r="C553" s="80" t="s">
        <v>1446</v>
      </c>
      <c r="D553" s="82" t="s">
        <v>1693</v>
      </c>
      <c r="E553" s="82" t="s">
        <v>245</v>
      </c>
      <c r="F553" s="26">
        <v>49.02</v>
      </c>
      <c r="G553" s="98">
        <f>F553*('Mieszkalne-ankiety'!$R$138/'Mieszkalne-ankiety'!$D$138)</f>
        <v>3.3461930649406719</v>
      </c>
      <c r="H553" s="115">
        <f>F553*('Mieszkalne-ankiety'!$S$138/'Mieszkalne-ankiety'!$D$138)</f>
        <v>1.0603786443591836E-2</v>
      </c>
      <c r="I553" s="89">
        <f>F553*('Mieszkalne-ankiety'!$T$138/'Mieszkalne-ankiety'!$D$138)</f>
        <v>2.1674212003308848E-2</v>
      </c>
      <c r="J553" s="95">
        <f>F553*('Mieszkalne-ankiety'!$U$138/'Mieszkalne-ankiety'!$D$138)</f>
        <v>46.989140622351783</v>
      </c>
    </row>
    <row r="554" spans="2:10" x14ac:dyDescent="0.25">
      <c r="B554" s="80" t="s">
        <v>466</v>
      </c>
      <c r="C554" s="80" t="s">
        <v>1446</v>
      </c>
      <c r="D554" s="82" t="s">
        <v>1694</v>
      </c>
      <c r="E554" s="82" t="s">
        <v>245</v>
      </c>
      <c r="F554" s="26">
        <v>145.52000000000001</v>
      </c>
      <c r="G554" s="98">
        <f>F554*('Mieszkalne-ankiety'!$R$138/'Mieszkalne-ankiety'!$D$138)</f>
        <v>9.9334560344791232</v>
      </c>
      <c r="H554" s="115">
        <f>F554*('Mieszkalne-ankiety'!$S$138/'Mieszkalne-ankiety'!$D$138)</f>
        <v>3.1478233440870751E-2</v>
      </c>
      <c r="I554" s="89">
        <f>F554*('Mieszkalne-ankiety'!$T$138/'Mieszkalne-ankiety'!$D$138)</f>
        <v>6.4341724412923365E-2</v>
      </c>
      <c r="J554" s="95">
        <f>F554*('Mieszkalne-ankiety'!$U$138/'Mieszkalne-ankiety'!$D$138)</f>
        <v>139.49122283485582</v>
      </c>
    </row>
    <row r="555" spans="2:10" x14ac:dyDescent="0.25">
      <c r="B555" s="80" t="s">
        <v>831</v>
      </c>
      <c r="C555" s="80" t="s">
        <v>1446</v>
      </c>
      <c r="D555" s="82" t="s">
        <v>1695</v>
      </c>
      <c r="E555" s="82" t="s">
        <v>245</v>
      </c>
      <c r="F555" s="26">
        <v>60.2</v>
      </c>
      <c r="G555" s="98">
        <f>F555*('Mieszkalne-ankiety'!$R$138/'Mieszkalne-ankiety'!$D$138)</f>
        <v>4.1093599043131057</v>
      </c>
      <c r="H555" s="115">
        <f>F555*('Mieszkalne-ankiety'!$S$138/'Mieszkalne-ankiety'!$D$138)</f>
        <v>1.3022193878095237E-2</v>
      </c>
      <c r="I555" s="89">
        <f>F555*('Mieszkalne-ankiety'!$T$138/'Mieszkalne-ankiety'!$D$138)</f>
        <v>2.6617453337396832E-2</v>
      </c>
      <c r="J555" s="95">
        <f>F555*('Mieszkalne-ankiety'!$U$138/'Mieszkalne-ankiety'!$D$138)</f>
        <v>57.705962167800436</v>
      </c>
    </row>
    <row r="556" spans="2:10" x14ac:dyDescent="0.25">
      <c r="B556" s="80" t="s">
        <v>591</v>
      </c>
      <c r="C556" s="80" t="s">
        <v>1446</v>
      </c>
      <c r="D556" s="82" t="s">
        <v>603</v>
      </c>
      <c r="E556" s="82" t="s">
        <v>245</v>
      </c>
      <c r="F556" s="26">
        <v>96.36</v>
      </c>
      <c r="G556" s="98">
        <f>F556*('Mieszkalne-ankiety'!$R$138/'Mieszkalne-ankiety'!$D$138)</f>
        <v>6.577706318598187</v>
      </c>
      <c r="H556" s="115">
        <f>F556*('Mieszkalne-ankiety'!$S$138/'Mieszkalne-ankiety'!$D$138)</f>
        <v>2.0844162825469387E-2</v>
      </c>
      <c r="I556" s="89">
        <f>F556*('Mieszkalne-ankiety'!$T$138/'Mieszkalne-ankiety'!$D$138)</f>
        <v>4.2605611355341501E-2</v>
      </c>
      <c r="J556" s="95">
        <f>F556*('Mieszkalne-ankiety'!$U$138/'Mieszkalne-ankiety'!$D$138)</f>
        <v>92.367882300485874</v>
      </c>
    </row>
    <row r="557" spans="2:10" x14ac:dyDescent="0.25">
      <c r="B557" s="80" t="s">
        <v>832</v>
      </c>
      <c r="C557" s="80" t="s">
        <v>1446</v>
      </c>
      <c r="D557" s="82" t="s">
        <v>182</v>
      </c>
      <c r="E557" s="82" t="s">
        <v>245</v>
      </c>
      <c r="F557" s="26">
        <v>126.19</v>
      </c>
      <c r="G557" s="98">
        <f>F557*('Mieszkalne-ankiety'!$R$138/'Mieszkalne-ankiety'!$D$138)</f>
        <v>8.613955586798518</v>
      </c>
      <c r="H557" s="115">
        <f>F557*('Mieszkalne-ankiety'!$S$138/'Mieszkalne-ankiety'!$D$138)</f>
        <v>2.7296854576027207E-2</v>
      </c>
      <c r="I557" s="89">
        <f>F557*('Mieszkalne-ankiety'!$T$138/'Mieszkalne-ankiety'!$D$138)</f>
        <v>5.5794957419370531E-2</v>
      </c>
      <c r="J557" s="95">
        <f>F557*('Mieszkalne-ankiety'!$U$138/'Mieszkalne-ankiety'!$D$138)</f>
        <v>120.96204926835111</v>
      </c>
    </row>
    <row r="558" spans="2:10" x14ac:dyDescent="0.25">
      <c r="B558" s="80" t="s">
        <v>332</v>
      </c>
      <c r="C558" s="80" t="s">
        <v>1446</v>
      </c>
      <c r="D558" s="82" t="s">
        <v>1696</v>
      </c>
      <c r="E558" s="82" t="s">
        <v>245</v>
      </c>
      <c r="F558" s="26">
        <v>106.32</v>
      </c>
      <c r="G558" s="98">
        <f>F558*('Mieszkalne-ankiety'!$R$138/'Mieszkalne-ankiety'!$D$138)</f>
        <v>7.257593771205471</v>
      </c>
      <c r="H558" s="115">
        <f>F558*('Mieszkalne-ankiety'!$S$138/'Mieszkalne-ankiety'!$D$138)</f>
        <v>2.2998665334204079E-2</v>
      </c>
      <c r="I558" s="89">
        <f>F558*('Mieszkalne-ankiety'!$T$138/'Mieszkalne-ankiety'!$D$138)</f>
        <v>4.7009429216478917E-2</v>
      </c>
      <c r="J558" s="95">
        <f>F558*('Mieszkalne-ankiety'!$U$138/'Mieszkalne-ankiety'!$D$138)</f>
        <v>101.91524746977643</v>
      </c>
    </row>
    <row r="559" spans="2:10" x14ac:dyDescent="0.25">
      <c r="B559" s="80" t="s">
        <v>833</v>
      </c>
      <c r="C559" s="80" t="s">
        <v>1446</v>
      </c>
      <c r="D559" s="82" t="s">
        <v>1697</v>
      </c>
      <c r="E559" s="82" t="s">
        <v>245</v>
      </c>
      <c r="F559" s="26">
        <v>118.04</v>
      </c>
      <c r="G559" s="98">
        <f>F559*('Mieszkalne-ankiety'!$R$138/'Mieszkalne-ankiety'!$D$138)</f>
        <v>8.0576219784903493</v>
      </c>
      <c r="H559" s="115">
        <f>F559*('Mieszkalne-ankiety'!$S$138/'Mieszkalne-ankiety'!$D$138)</f>
        <v>2.5533883145687074E-2</v>
      </c>
      <c r="I559" s="89">
        <f>F559*('Mieszkalne-ankiety'!$T$138/'Mieszkalne-ankiety'!$D$138)</f>
        <v>5.2191431759905677E-2</v>
      </c>
      <c r="J559" s="95">
        <f>F559*('Mieszkalne-ankiety'!$U$138/'Mieszkalne-ankiety'!$D$138)</f>
        <v>113.14969724729508</v>
      </c>
    </row>
    <row r="560" spans="2:10" x14ac:dyDescent="0.25">
      <c r="B560" s="80" t="s">
        <v>834</v>
      </c>
      <c r="C560" s="80" t="s">
        <v>1446</v>
      </c>
      <c r="D560" s="82" t="s">
        <v>1698</v>
      </c>
      <c r="E560" s="82" t="s">
        <v>245</v>
      </c>
      <c r="F560" s="26">
        <v>94.35</v>
      </c>
      <c r="G560" s="98">
        <f>F560*('Mieszkalne-ankiety'!$R$138/'Mieszkalne-ankiety'!$D$138)</f>
        <v>6.4405001158129815</v>
      </c>
      <c r="H560" s="115">
        <f>F560*('Mieszkalne-ankiety'!$S$138/'Mieszkalne-ankiety'!$D$138)</f>
        <v>2.0409368644489792E-2</v>
      </c>
      <c r="I560" s="89">
        <f>F560*('Mieszkalne-ankiety'!$T$138/'Mieszkalne-ankiety'!$D$138)</f>
        <v>4.1716889076136056E-2</v>
      </c>
      <c r="J560" s="95">
        <f>F560*('Mieszkalne-ankiety'!$U$138/'Mieszkalne-ankiety'!$D$138)</f>
        <v>90.441154992225421</v>
      </c>
    </row>
    <row r="561" spans="2:10" x14ac:dyDescent="0.25">
      <c r="B561" s="80" t="s">
        <v>835</v>
      </c>
      <c r="C561" s="80" t="s">
        <v>1446</v>
      </c>
      <c r="D561" s="82" t="s">
        <v>271</v>
      </c>
      <c r="E561" s="82" t="s">
        <v>245</v>
      </c>
      <c r="F561" s="26">
        <v>118.29</v>
      </c>
      <c r="G561" s="98">
        <f>F561*('Mieszkalne-ankiety'!$R$138/'Mieszkalne-ankiety'!$D$138)</f>
        <v>8.0746874265979613</v>
      </c>
      <c r="H561" s="115">
        <f>F561*('Mieszkalne-ankiety'!$S$138/'Mieszkalne-ankiety'!$D$138)</f>
        <v>2.5587962023918366E-2</v>
      </c>
      <c r="I561" s="89">
        <f>F561*('Mieszkalne-ankiety'!$T$138/'Mieszkalne-ankiety'!$D$138)</f>
        <v>5.2301969356821777E-2</v>
      </c>
      <c r="J561" s="95">
        <f>F561*('Mieszkalne-ankiety'!$U$138/'Mieszkalne-ankiety'!$D$138)</f>
        <v>113.38933994732747</v>
      </c>
    </row>
    <row r="562" spans="2:10" x14ac:dyDescent="0.25">
      <c r="B562" s="80" t="s">
        <v>836</v>
      </c>
      <c r="C562" s="80" t="s">
        <v>1446</v>
      </c>
      <c r="D562" s="82" t="s">
        <v>605</v>
      </c>
      <c r="E562" s="82" t="s">
        <v>245</v>
      </c>
      <c r="F562" s="26">
        <v>141.52000000000001</v>
      </c>
      <c r="G562" s="98">
        <f>F562*('Mieszkalne-ankiety'!$R$138/'Mieszkalne-ankiety'!$D$138)</f>
        <v>9.6604088647573221</v>
      </c>
      <c r="H562" s="115">
        <f>F562*('Mieszkalne-ankiety'!$S$138/'Mieszkalne-ankiety'!$D$138)</f>
        <v>3.0612971389170067E-2</v>
      </c>
      <c r="I562" s="89">
        <f>F562*('Mieszkalne-ankiety'!$T$138/'Mieszkalne-ankiety'!$D$138)</f>
        <v>6.2573122862265768E-2</v>
      </c>
      <c r="J562" s="95">
        <f>F562*('Mieszkalne-ankiety'!$U$138/'Mieszkalne-ankiety'!$D$138)</f>
        <v>135.6569396343375</v>
      </c>
    </row>
    <row r="563" spans="2:10" x14ac:dyDescent="0.25">
      <c r="B563" s="80" t="s">
        <v>647</v>
      </c>
      <c r="C563" s="80" t="s">
        <v>1446</v>
      </c>
      <c r="D563" s="82" t="s">
        <v>1699</v>
      </c>
      <c r="E563" s="82" t="s">
        <v>245</v>
      </c>
      <c r="F563" s="26">
        <v>117.2</v>
      </c>
      <c r="G563" s="98">
        <f>F563*('Mieszkalne-ankiety'!$R$138/'Mieszkalne-ankiety'!$D$138)</f>
        <v>8.0002820728487709</v>
      </c>
      <c r="H563" s="115">
        <f>F563*('Mieszkalne-ankiety'!$S$138/'Mieszkalne-ankiety'!$D$138)</f>
        <v>2.535217811482993E-2</v>
      </c>
      <c r="I563" s="89">
        <f>F563*('Mieszkalne-ankiety'!$T$138/'Mieszkalne-ankiety'!$D$138)</f>
        <v>5.1820025434267586E-2</v>
      </c>
      <c r="J563" s="95">
        <f>F563*('Mieszkalne-ankiety'!$U$138/'Mieszkalne-ankiety'!$D$138)</f>
        <v>112.34449777518623</v>
      </c>
    </row>
    <row r="564" spans="2:10" x14ac:dyDescent="0.25">
      <c r="B564" s="80" t="s">
        <v>837</v>
      </c>
      <c r="C564" s="80" t="s">
        <v>1446</v>
      </c>
      <c r="D564" s="82" t="s">
        <v>1700</v>
      </c>
      <c r="E564" s="82" t="s">
        <v>245</v>
      </c>
      <c r="F564" s="26">
        <v>74.84</v>
      </c>
      <c r="G564" s="98">
        <f>F564*('Mieszkalne-ankiety'!$R$138/'Mieszkalne-ankiety'!$D$138)</f>
        <v>5.1087125454948978</v>
      </c>
      <c r="H564" s="115">
        <f>F564*('Mieszkalne-ankiety'!$S$138/'Mieszkalne-ankiety'!$D$138)</f>
        <v>1.6189052987319728E-2</v>
      </c>
      <c r="I564" s="89">
        <f>F564*('Mieszkalne-ankiety'!$T$138/'Mieszkalne-ankiety'!$D$138)</f>
        <v>3.3090535012803637E-2</v>
      </c>
      <c r="J564" s="95">
        <f>F564*('Mieszkalne-ankiety'!$U$138/'Mieszkalne-ankiety'!$D$138)</f>
        <v>71.739438681697422</v>
      </c>
    </row>
    <row r="565" spans="2:10" x14ac:dyDescent="0.25">
      <c r="B565" s="80" t="s">
        <v>838</v>
      </c>
      <c r="C565" s="80" t="s">
        <v>1446</v>
      </c>
      <c r="D565" s="82" t="s">
        <v>1701</v>
      </c>
      <c r="E565" s="82" t="s">
        <v>245</v>
      </c>
      <c r="F565" s="26">
        <v>66.62</v>
      </c>
      <c r="G565" s="98">
        <f>F565*('Mieszkalne-ankiety'!$R$138/'Mieszkalne-ankiety'!$D$138)</f>
        <v>4.5476006117165966</v>
      </c>
      <c r="H565" s="115">
        <f>F565*('Mieszkalne-ankiety'!$S$138/'Mieszkalne-ankiety'!$D$138)</f>
        <v>1.441093947107483E-2</v>
      </c>
      <c r="I565" s="89">
        <f>F565*('Mieszkalne-ankiety'!$T$138/'Mieszkalne-ankiety'!$D$138)</f>
        <v>2.9456058826202274E-2</v>
      </c>
      <c r="J565" s="95">
        <f>F565*('Mieszkalne-ankiety'!$U$138/'Mieszkalne-ankiety'!$D$138)</f>
        <v>63.859986704632313</v>
      </c>
    </row>
    <row r="566" spans="2:10" x14ac:dyDescent="0.25">
      <c r="B566" s="80" t="s">
        <v>839</v>
      </c>
      <c r="C566" s="80" t="s">
        <v>1446</v>
      </c>
      <c r="D566" s="82" t="s">
        <v>321</v>
      </c>
      <c r="E566" s="82" t="s">
        <v>245</v>
      </c>
      <c r="F566" s="26">
        <v>107.21</v>
      </c>
      <c r="G566" s="98">
        <f>F566*('Mieszkalne-ankiety'!$R$138/'Mieszkalne-ankiety'!$D$138)</f>
        <v>7.3183467664685722</v>
      </c>
      <c r="H566" s="115">
        <f>F566*('Mieszkalne-ankiety'!$S$138/'Mieszkalne-ankiety'!$D$138)</f>
        <v>2.3191186140707479E-2</v>
      </c>
      <c r="I566" s="89">
        <f>F566*('Mieszkalne-ankiety'!$T$138/'Mieszkalne-ankiety'!$D$138)</f>
        <v>4.7402943061500231E-2</v>
      </c>
      <c r="J566" s="95">
        <f>F566*('Mieszkalne-ankiety'!$U$138/'Mieszkalne-ankiety'!$D$138)</f>
        <v>102.76837548189177</v>
      </c>
    </row>
    <row r="567" spans="2:10" x14ac:dyDescent="0.25">
      <c r="B567" s="80" t="s">
        <v>840</v>
      </c>
      <c r="C567" s="80" t="s">
        <v>1446</v>
      </c>
      <c r="D567" s="82" t="s">
        <v>656</v>
      </c>
      <c r="E567" s="82" t="s">
        <v>245</v>
      </c>
      <c r="F567" s="26">
        <v>141.26</v>
      </c>
      <c r="G567" s="98">
        <f>F567*('Mieszkalne-ankiety'!$R$138/'Mieszkalne-ankiety'!$D$138)</f>
        <v>9.6426607987254034</v>
      </c>
      <c r="H567" s="115">
        <f>F567*('Mieszkalne-ankiety'!$S$138/'Mieszkalne-ankiety'!$D$138)</f>
        <v>3.0556729355809518E-2</v>
      </c>
      <c r="I567" s="89">
        <f>F567*('Mieszkalne-ankiety'!$T$138/'Mieszkalne-ankiety'!$D$138)</f>
        <v>6.2458163761473021E-2</v>
      </c>
      <c r="J567" s="95">
        <f>F567*('Mieszkalne-ankiety'!$U$138/'Mieszkalne-ankiety'!$D$138)</f>
        <v>135.4077112263038</v>
      </c>
    </row>
    <row r="568" spans="2:10" x14ac:dyDescent="0.25">
      <c r="B568" s="80" t="s">
        <v>841</v>
      </c>
      <c r="C568" s="80" t="s">
        <v>1446</v>
      </c>
      <c r="D568" s="82" t="s">
        <v>150</v>
      </c>
      <c r="E568" s="82" t="s">
        <v>245</v>
      </c>
      <c r="F568" s="26">
        <v>74.77</v>
      </c>
      <c r="G568" s="98">
        <f>F568*('Mieszkalne-ankiety'!$R$138/'Mieszkalne-ankiety'!$D$138)</f>
        <v>5.1039342200247653</v>
      </c>
      <c r="H568" s="115">
        <f>F568*('Mieszkalne-ankiety'!$S$138/'Mieszkalne-ankiety'!$D$138)</f>
        <v>1.6173910901414963E-2</v>
      </c>
      <c r="I568" s="89">
        <f>F568*('Mieszkalne-ankiety'!$T$138/'Mieszkalne-ankiety'!$D$138)</f>
        <v>3.3059584485667121E-2</v>
      </c>
      <c r="J568" s="95">
        <f>F568*('Mieszkalne-ankiety'!$U$138/'Mieszkalne-ankiety'!$D$138)</f>
        <v>71.672338725688334</v>
      </c>
    </row>
    <row r="569" spans="2:10" x14ac:dyDescent="0.25">
      <c r="B569" s="80" t="s">
        <v>842</v>
      </c>
      <c r="C569" s="80" t="s">
        <v>1446</v>
      </c>
      <c r="D569" s="82" t="s">
        <v>1702</v>
      </c>
      <c r="E569" s="82" t="s">
        <v>245</v>
      </c>
      <c r="F569" s="26">
        <v>151.57</v>
      </c>
      <c r="G569" s="98">
        <f>F569*('Mieszkalne-ankiety'!$R$138/'Mieszkalne-ankiety'!$D$138)</f>
        <v>10.346439878683345</v>
      </c>
      <c r="H569" s="115">
        <f>F569*('Mieszkalne-ankiety'!$S$138/'Mieszkalne-ankiety'!$D$138)</f>
        <v>3.2786942294068019E-2</v>
      </c>
      <c r="I569" s="89">
        <f>F569*('Mieszkalne-ankiety'!$T$138/'Mieszkalne-ankiety'!$D$138)</f>
        <v>6.7016734258292979E-2</v>
      </c>
      <c r="J569" s="95">
        <f>F569*('Mieszkalne-ankiety'!$U$138/'Mieszkalne-ankiety'!$D$138)</f>
        <v>145.29057617563973</v>
      </c>
    </row>
    <row r="570" spans="2:10" x14ac:dyDescent="0.25">
      <c r="B570" s="80" t="s">
        <v>376</v>
      </c>
      <c r="C570" s="80" t="s">
        <v>1446</v>
      </c>
      <c r="D570" s="82" t="s">
        <v>1703</v>
      </c>
      <c r="E570" s="82" t="s">
        <v>640</v>
      </c>
      <c r="F570" s="26">
        <v>100.6</v>
      </c>
      <c r="G570" s="98">
        <f>F570*('Mieszkalne-ankiety'!$R$138/'Mieszkalne-ankiety'!$D$138)</f>
        <v>6.8671363185032961</v>
      </c>
      <c r="H570" s="115">
        <f>F570*('Mieszkalne-ankiety'!$S$138/'Mieszkalne-ankiety'!$D$138)</f>
        <v>2.1761340600272107E-2</v>
      </c>
      <c r="I570" s="89">
        <f>F570*('Mieszkalne-ankiety'!$T$138/'Mieszkalne-ankiety'!$D$138)</f>
        <v>4.4480328999038553E-2</v>
      </c>
      <c r="J570" s="95">
        <f>F570*('Mieszkalne-ankiety'!$U$138/'Mieszkalne-ankiety'!$D$138)</f>
        <v>96.432222493035269</v>
      </c>
    </row>
    <row r="571" spans="2:10" x14ac:dyDescent="0.25">
      <c r="B571" s="80" t="s">
        <v>843</v>
      </c>
      <c r="C571" s="80" t="s">
        <v>1446</v>
      </c>
      <c r="D571" s="82" t="s">
        <v>1703</v>
      </c>
      <c r="E571" s="82" t="s">
        <v>640</v>
      </c>
      <c r="F571" s="26">
        <v>140.63</v>
      </c>
      <c r="G571" s="98">
        <f>F571*('Mieszkalne-ankiety'!$R$138/'Mieszkalne-ankiety'!$D$138)</f>
        <v>9.5996558694942191</v>
      </c>
      <c r="H571" s="115">
        <f>F571*('Mieszkalne-ankiety'!$S$138/'Mieszkalne-ankiety'!$D$138)</f>
        <v>3.0420450582666663E-2</v>
      </c>
      <c r="I571" s="89">
        <f>F571*('Mieszkalne-ankiety'!$T$138/'Mieszkalne-ankiety'!$D$138)</f>
        <v>6.2179609017244453E-2</v>
      </c>
      <c r="J571" s="95">
        <f>F571*('Mieszkalne-ankiety'!$U$138/'Mieszkalne-ankiety'!$D$138)</f>
        <v>134.80381162222216</v>
      </c>
    </row>
    <row r="572" spans="2:10" x14ac:dyDescent="0.25">
      <c r="B572" s="80" t="s">
        <v>844</v>
      </c>
      <c r="C572" s="80" t="s">
        <v>1446</v>
      </c>
      <c r="D572" s="82" t="s">
        <v>508</v>
      </c>
      <c r="E572" s="82" t="s">
        <v>640</v>
      </c>
      <c r="F572" s="26">
        <v>134.86000000000001</v>
      </c>
      <c r="G572" s="98">
        <f>F572*('Mieszkalne-ankiety'!$R$138/'Mieszkalne-ankiety'!$D$138)</f>
        <v>9.2057853271705223</v>
      </c>
      <c r="H572" s="115">
        <f>F572*('Mieszkalne-ankiety'!$S$138/'Mieszkalne-ankiety'!$D$138)</f>
        <v>2.9172310073088435E-2</v>
      </c>
      <c r="I572" s="89">
        <f>F572*('Mieszkalne-ankiety'!$T$138/'Mieszkalne-ankiety'!$D$138)</f>
        <v>5.9628401280420879E-2</v>
      </c>
      <c r="J572" s="95">
        <f>F572*('Mieszkalne-ankiety'!$U$138/'Mieszkalne-ankiety'!$D$138)</f>
        <v>129.27285810547454</v>
      </c>
    </row>
    <row r="573" spans="2:10" x14ac:dyDescent="0.25">
      <c r="B573" s="80" t="s">
        <v>845</v>
      </c>
      <c r="C573" s="80" t="s">
        <v>1446</v>
      </c>
      <c r="D573" s="82" t="s">
        <v>1704</v>
      </c>
      <c r="E573" s="82" t="s">
        <v>640</v>
      </c>
      <c r="F573" s="26">
        <v>118.22</v>
      </c>
      <c r="G573" s="98">
        <f>F573*('Mieszkalne-ankiety'!$R$138/'Mieszkalne-ankiety'!$D$138)</f>
        <v>8.0699091011278306</v>
      </c>
      <c r="H573" s="115">
        <f>F573*('Mieszkalne-ankiety'!$S$138/'Mieszkalne-ankiety'!$D$138)</f>
        <v>2.5572819938013604E-2</v>
      </c>
      <c r="I573" s="89">
        <f>F573*('Mieszkalne-ankiety'!$T$138/'Mieszkalne-ankiety'!$D$138)</f>
        <v>5.2271018829685267E-2</v>
      </c>
      <c r="J573" s="95">
        <f>F573*('Mieszkalne-ankiety'!$U$138/'Mieszkalne-ankiety'!$D$138)</f>
        <v>113.32223999131838</v>
      </c>
    </row>
    <row r="574" spans="2:10" x14ac:dyDescent="0.25">
      <c r="B574" s="80" t="s">
        <v>846</v>
      </c>
      <c r="C574" s="80" t="s">
        <v>1446</v>
      </c>
      <c r="D574" s="82" t="s">
        <v>1705</v>
      </c>
      <c r="E574" s="82" t="s">
        <v>640</v>
      </c>
      <c r="F574" s="26">
        <v>82.3</v>
      </c>
      <c r="G574" s="98">
        <f>F574*('Mieszkalne-ankiety'!$R$138/'Mieszkalne-ankiety'!$D$138)</f>
        <v>5.6179455170260564</v>
      </c>
      <c r="H574" s="115">
        <f>F574*('Mieszkalne-ankiety'!$S$138/'Mieszkalne-ankiety'!$D$138)</f>
        <v>1.7802766713741494E-2</v>
      </c>
      <c r="I574" s="89">
        <f>F574*('Mieszkalne-ankiety'!$T$138/'Mieszkalne-ankiety'!$D$138)</f>
        <v>3.6388976904780046E-2</v>
      </c>
      <c r="J574" s="95">
        <f>F574*('Mieszkalne-ankiety'!$U$138/'Mieszkalne-ankiety'!$D$138)</f>
        <v>78.89037685066404</v>
      </c>
    </row>
    <row r="575" spans="2:10" x14ac:dyDescent="0.25">
      <c r="B575" s="80" t="s">
        <v>847</v>
      </c>
      <c r="C575" s="80" t="s">
        <v>1446</v>
      </c>
      <c r="D575" s="82" t="s">
        <v>202</v>
      </c>
      <c r="E575" s="82" t="s">
        <v>640</v>
      </c>
      <c r="F575" s="26">
        <v>120.93</v>
      </c>
      <c r="G575" s="98">
        <f>F575*('Mieszkalne-ankiety'!$R$138/'Mieszkalne-ankiety'!$D$138)</f>
        <v>8.2548985586143502</v>
      </c>
      <c r="H575" s="115">
        <f>F575*('Mieszkalne-ankiety'!$S$138/'Mieszkalne-ankiety'!$D$138)</f>
        <v>2.6159034978040816E-2</v>
      </c>
      <c r="I575" s="89">
        <f>F575*('Mieszkalne-ankiety'!$T$138/'Mieszkalne-ankiety'!$D$138)</f>
        <v>5.346924638025579E-2</v>
      </c>
      <c r="J575" s="95">
        <f>F575*('Mieszkalne-ankiety'!$U$138/'Mieszkalne-ankiety'!$D$138)</f>
        <v>115.91996685966954</v>
      </c>
    </row>
    <row r="576" spans="2:10" x14ac:dyDescent="0.25">
      <c r="B576" s="80" t="s">
        <v>848</v>
      </c>
      <c r="C576" s="80" t="s">
        <v>1446</v>
      </c>
      <c r="D576" s="82" t="s">
        <v>1706</v>
      </c>
      <c r="E576" s="82" t="s">
        <v>640</v>
      </c>
      <c r="F576" s="26">
        <v>100.22</v>
      </c>
      <c r="G576" s="98">
        <f>F576*('Mieszkalne-ankiety'!$R$138/'Mieszkalne-ankiety'!$D$138)</f>
        <v>6.8411968373797247</v>
      </c>
      <c r="H576" s="115">
        <f>F576*('Mieszkalne-ankiety'!$S$138/'Mieszkalne-ankiety'!$D$138)</f>
        <v>2.167914070536054E-2</v>
      </c>
      <c r="I576" s="89">
        <f>F576*('Mieszkalne-ankiety'!$T$138/'Mieszkalne-ankiety'!$D$138)</f>
        <v>4.4312311851726086E-2</v>
      </c>
      <c r="J576" s="95">
        <f>F576*('Mieszkalne-ankiety'!$U$138/'Mieszkalne-ankiety'!$D$138)</f>
        <v>96.067965588986041</v>
      </c>
    </row>
    <row r="577" spans="2:10" x14ac:dyDescent="0.25">
      <c r="B577" s="80" t="s">
        <v>849</v>
      </c>
      <c r="C577" s="80" t="s">
        <v>1446</v>
      </c>
      <c r="D577" s="82" t="s">
        <v>1707</v>
      </c>
      <c r="E577" s="82" t="s">
        <v>640</v>
      </c>
      <c r="F577" s="26">
        <v>113.34</v>
      </c>
      <c r="G577" s="98">
        <f>F577*('Mieszkalne-ankiety'!$R$138/'Mieszkalne-ankiety'!$D$138)</f>
        <v>7.7367915540672332</v>
      </c>
      <c r="H577" s="115">
        <f>F577*('Mieszkalne-ankiety'!$S$138/'Mieszkalne-ankiety'!$D$138)</f>
        <v>2.4517200234938773E-2</v>
      </c>
      <c r="I577" s="89">
        <f>F577*('Mieszkalne-ankiety'!$T$138/'Mieszkalne-ankiety'!$D$138)</f>
        <v>5.0113324937883001E-2</v>
      </c>
      <c r="J577" s="95">
        <f>F577*('Mieszkalne-ankiety'!$U$138/'Mieszkalne-ankiety'!$D$138)</f>
        <v>108.64441448668607</v>
      </c>
    </row>
    <row r="578" spans="2:10" x14ac:dyDescent="0.25">
      <c r="B578" s="80" t="s">
        <v>850</v>
      </c>
      <c r="C578" s="80" t="s">
        <v>1446</v>
      </c>
      <c r="D578" s="82" t="s">
        <v>198</v>
      </c>
      <c r="E578" s="82" t="s">
        <v>640</v>
      </c>
      <c r="F578" s="26">
        <v>130</v>
      </c>
      <c r="G578" s="98">
        <f>F578*('Mieszkalne-ankiety'!$R$138/'Mieszkalne-ankiety'!$D$138)</f>
        <v>8.874033015958533</v>
      </c>
      <c r="H578" s="115">
        <f>F578*('Mieszkalne-ankiety'!$S$138/'Mieszkalne-ankiety'!$D$138)</f>
        <v>2.8121016680272105E-2</v>
      </c>
      <c r="I578" s="89">
        <f>F578*('Mieszkalne-ankiety'!$T$138/'Mieszkalne-ankiety'!$D$138)</f>
        <v>5.7479550396371891E-2</v>
      </c>
      <c r="J578" s="95">
        <f>F578*('Mieszkalne-ankiety'!$U$138/'Mieszkalne-ankiety'!$D$138)</f>
        <v>124.61420401684479</v>
      </c>
    </row>
    <row r="579" spans="2:10" x14ac:dyDescent="0.25">
      <c r="B579" s="80" t="s">
        <v>331</v>
      </c>
      <c r="C579" s="80" t="s">
        <v>1446</v>
      </c>
      <c r="D579" s="82" t="s">
        <v>299</v>
      </c>
      <c r="E579" s="82" t="s">
        <v>640</v>
      </c>
      <c r="F579" s="26">
        <v>131.46</v>
      </c>
      <c r="G579" s="98">
        <f>F579*('Mieszkalne-ankiety'!$R$138/'Mieszkalne-ankiety'!$D$138)</f>
        <v>8.9736952329069926</v>
      </c>
      <c r="H579" s="115">
        <f>F579*('Mieszkalne-ankiety'!$S$138/'Mieszkalne-ankiety'!$D$138)</f>
        <v>2.8436837329142855E-2</v>
      </c>
      <c r="I579" s="89">
        <f>F579*('Mieszkalne-ankiety'!$T$138/'Mieszkalne-ankiety'!$D$138)</f>
        <v>5.8125089962361917E-2</v>
      </c>
      <c r="J579" s="95">
        <f>F579*('Mieszkalne-ankiety'!$U$138/'Mieszkalne-ankiety'!$D$138)</f>
        <v>126.01371738503397</v>
      </c>
    </row>
    <row r="580" spans="2:10" x14ac:dyDescent="0.25">
      <c r="B580" s="80" t="s">
        <v>851</v>
      </c>
      <c r="C580" s="80" t="s">
        <v>1446</v>
      </c>
      <c r="D580" s="82" t="s">
        <v>713</v>
      </c>
      <c r="E580" s="82" t="s">
        <v>640</v>
      </c>
      <c r="F580" s="26">
        <v>141.22999999999999</v>
      </c>
      <c r="G580" s="98">
        <f>F580*('Mieszkalne-ankiety'!$R$138/'Mieszkalne-ankiety'!$D$138)</f>
        <v>9.6406129449524904</v>
      </c>
      <c r="H580" s="115">
        <f>F580*('Mieszkalne-ankiety'!$S$138/'Mieszkalne-ankiety'!$D$138)</f>
        <v>3.0550239890421764E-2</v>
      </c>
      <c r="I580" s="89">
        <f>F580*('Mieszkalne-ankiety'!$T$138/'Mieszkalne-ankiety'!$D$138)</f>
        <v>6.2444899249843089E-2</v>
      </c>
      <c r="J580" s="95">
        <f>F580*('Mieszkalne-ankiety'!$U$138/'Mieszkalne-ankiety'!$D$138)</f>
        <v>135.3789541022999</v>
      </c>
    </row>
    <row r="581" spans="2:10" x14ac:dyDescent="0.25">
      <c r="B581" s="80" t="s">
        <v>852</v>
      </c>
      <c r="C581" s="80" t="s">
        <v>1446</v>
      </c>
      <c r="D581" s="82" t="s">
        <v>255</v>
      </c>
      <c r="E581" s="82" t="s">
        <v>640</v>
      </c>
      <c r="F581" s="26">
        <v>98.7</v>
      </c>
      <c r="G581" s="98">
        <f>F581*('Mieszkalne-ankiety'!$R$138/'Mieszkalne-ankiety'!$D$138)</f>
        <v>6.7374389128854411</v>
      </c>
      <c r="H581" s="115">
        <f>F581*('Mieszkalne-ankiety'!$S$138/'Mieszkalne-ankiety'!$D$138)</f>
        <v>2.1350341125714285E-2</v>
      </c>
      <c r="I581" s="89">
        <f>F581*('Mieszkalne-ankiety'!$T$138/'Mieszkalne-ankiety'!$D$138)</f>
        <v>4.3640243262476196E-2</v>
      </c>
      <c r="J581" s="95">
        <f>F581*('Mieszkalne-ankiety'!$U$138/'Mieszkalne-ankiety'!$D$138)</f>
        <v>94.610937972789088</v>
      </c>
    </row>
    <row r="582" spans="2:10" x14ac:dyDescent="0.25">
      <c r="B582" s="80" t="s">
        <v>853</v>
      </c>
      <c r="C582" s="80" t="s">
        <v>1446</v>
      </c>
      <c r="D582" s="82" t="s">
        <v>1708</v>
      </c>
      <c r="E582" s="82" t="s">
        <v>640</v>
      </c>
      <c r="F582" s="26">
        <v>97.28</v>
      </c>
      <c r="G582" s="98">
        <f>F582*('Mieszkalne-ankiety'!$R$138/'Mieszkalne-ankiety'!$D$138)</f>
        <v>6.6405071676342011</v>
      </c>
      <c r="H582" s="115">
        <f>F582*('Mieszkalne-ankiety'!$S$138/'Mieszkalne-ankiety'!$D$138)</f>
        <v>2.1043173097360542E-2</v>
      </c>
      <c r="I582" s="89">
        <f>F582*('Mieszkalne-ankiety'!$T$138/'Mieszkalne-ankiety'!$D$138)</f>
        <v>4.3012389711992748E-2</v>
      </c>
      <c r="J582" s="95">
        <f>F582*('Mieszkalne-ankiety'!$U$138/'Mieszkalne-ankiety'!$D$138)</f>
        <v>93.249767436605083</v>
      </c>
    </row>
    <row r="583" spans="2:10" x14ac:dyDescent="0.25">
      <c r="B583" s="80" t="s">
        <v>854</v>
      </c>
      <c r="C583" s="80" t="s">
        <v>1446</v>
      </c>
      <c r="D583" s="82" t="s">
        <v>204</v>
      </c>
      <c r="E583" s="82" t="s">
        <v>640</v>
      </c>
      <c r="F583" s="26">
        <v>122.19</v>
      </c>
      <c r="G583" s="98">
        <f>F583*('Mieszkalne-ankiety'!$R$138/'Mieszkalne-ankiety'!$D$138)</f>
        <v>8.3409084170767169</v>
      </c>
      <c r="H583" s="115">
        <f>F583*('Mieszkalne-ankiety'!$S$138/'Mieszkalne-ankiety'!$D$138)</f>
        <v>2.6431592524326527E-2</v>
      </c>
      <c r="I583" s="89">
        <f>F583*('Mieszkalne-ankiety'!$T$138/'Mieszkalne-ankiety'!$D$138)</f>
        <v>5.4026355868712933E-2</v>
      </c>
      <c r="J583" s="95">
        <f>F583*('Mieszkalne-ankiety'!$U$138/'Mieszkalne-ankiety'!$D$138)</f>
        <v>117.12776606783281</v>
      </c>
    </row>
    <row r="584" spans="2:10" x14ac:dyDescent="0.25">
      <c r="B584" s="80" t="s">
        <v>855</v>
      </c>
      <c r="C584" s="80" t="s">
        <v>1446</v>
      </c>
      <c r="D584" s="82" t="s">
        <v>1709</v>
      </c>
      <c r="E584" s="82" t="s">
        <v>640</v>
      </c>
      <c r="F584" s="26">
        <v>111.48</v>
      </c>
      <c r="G584" s="98">
        <f>F584*('Mieszkalne-ankiety'!$R$138/'Mieszkalne-ankiety'!$D$138)</f>
        <v>7.6098246201465951</v>
      </c>
      <c r="H584" s="115">
        <f>F584*('Mieszkalne-ankiety'!$S$138/'Mieszkalne-ankiety'!$D$138)</f>
        <v>2.4114853380897958E-2</v>
      </c>
      <c r="I584" s="89">
        <f>F584*('Mieszkalne-ankiety'!$T$138/'Mieszkalne-ankiety'!$D$138)</f>
        <v>4.9290925216827222E-2</v>
      </c>
      <c r="J584" s="95">
        <f>F584*('Mieszkalne-ankiety'!$U$138/'Mieszkalne-ankiety'!$D$138)</f>
        <v>106.86147279844506</v>
      </c>
    </row>
    <row r="585" spans="2:10" x14ac:dyDescent="0.25">
      <c r="B585" s="80" t="s">
        <v>416</v>
      </c>
      <c r="C585" s="80" t="s">
        <v>1446</v>
      </c>
      <c r="D585" s="82" t="s">
        <v>1710</v>
      </c>
      <c r="E585" s="82" t="s">
        <v>640</v>
      </c>
      <c r="F585" s="26">
        <v>109.18</v>
      </c>
      <c r="G585" s="98">
        <f>F585*('Mieszkalne-ankiety'!$R$138/'Mieszkalne-ankiety'!$D$138)</f>
        <v>7.4528224975565598</v>
      </c>
      <c r="H585" s="115">
        <f>F585*('Mieszkalne-ankiety'!$S$138/'Mieszkalne-ankiety'!$D$138)</f>
        <v>2.3617327701170067E-2</v>
      </c>
      <c r="I585" s="89">
        <f>F585*('Mieszkalne-ankiety'!$T$138/'Mieszkalne-ankiety'!$D$138)</f>
        <v>4.8273979325199105E-2</v>
      </c>
      <c r="J585" s="95">
        <f>F585*('Mieszkalne-ankiety'!$U$138/'Mieszkalne-ankiety'!$D$138)</f>
        <v>104.65675995814703</v>
      </c>
    </row>
    <row r="586" spans="2:10" x14ac:dyDescent="0.25">
      <c r="B586" s="80" t="s">
        <v>856</v>
      </c>
      <c r="C586" s="80" t="s">
        <v>1446</v>
      </c>
      <c r="D586" s="82" t="s">
        <v>1711</v>
      </c>
      <c r="E586" s="82" t="s">
        <v>640</v>
      </c>
      <c r="F586" s="26">
        <v>89.21</v>
      </c>
      <c r="G586" s="98">
        <f>F586*('Mieszkalne-ankiety'!$R$138/'Mieszkalne-ankiety'!$D$138)</f>
        <v>6.0896345027204672</v>
      </c>
      <c r="H586" s="115">
        <f>F586*('Mieszkalne-ankiety'!$S$138/'Mieszkalne-ankiety'!$D$138)</f>
        <v>1.9297506908054419E-2</v>
      </c>
      <c r="I586" s="89">
        <f>F586*('Mieszkalne-ankiety'!$T$138/'Mieszkalne-ankiety'!$D$138)</f>
        <v>3.9444236083541043E-2</v>
      </c>
      <c r="J586" s="95">
        <f>F586*('Mieszkalne-ankiety'!$U$138/'Mieszkalne-ankiety'!$D$138)</f>
        <v>85.51410107955941</v>
      </c>
    </row>
    <row r="587" spans="2:10" x14ac:dyDescent="0.25">
      <c r="B587" s="80" t="s">
        <v>328</v>
      </c>
      <c r="C587" s="80" t="s">
        <v>1446</v>
      </c>
      <c r="D587" s="82" t="s">
        <v>1712</v>
      </c>
      <c r="E587" s="82" t="s">
        <v>640</v>
      </c>
      <c r="F587" s="26">
        <v>63.09</v>
      </c>
      <c r="G587" s="98">
        <f>F587*('Mieszkalne-ankiety'!$R$138/'Mieszkalne-ankiety'!$D$138)</f>
        <v>4.3066364844371074</v>
      </c>
      <c r="H587" s="115">
        <f>F587*('Mieszkalne-ankiety'!$S$138/'Mieszkalne-ankiety'!$D$138)</f>
        <v>1.3647345710448979E-2</v>
      </c>
      <c r="I587" s="89">
        <f>F587*('Mieszkalne-ankiety'!$T$138/'Mieszkalne-ankiety'!$D$138)</f>
        <v>2.7895267957746946E-2</v>
      </c>
      <c r="J587" s="95">
        <f>F587*('Mieszkalne-ankiety'!$U$138/'Mieszkalne-ankiety'!$D$138)</f>
        <v>60.476231780174906</v>
      </c>
    </row>
    <row r="588" spans="2:10" x14ac:dyDescent="0.25">
      <c r="B588" s="80" t="s">
        <v>575</v>
      </c>
      <c r="C588" s="80" t="s">
        <v>1446</v>
      </c>
      <c r="D588" s="82" t="s">
        <v>1713</v>
      </c>
      <c r="E588" s="82" t="s">
        <v>640</v>
      </c>
      <c r="F588" s="26">
        <v>101.93</v>
      </c>
      <c r="G588" s="98">
        <f>F588*('Mieszkalne-ankiety'!$R$138/'Mieszkalne-ankiety'!$D$138)</f>
        <v>6.9579245024357954</v>
      </c>
      <c r="H588" s="115">
        <f>F588*('Mieszkalne-ankiety'!$S$138/'Mieszkalne-ankiety'!$D$138)</f>
        <v>2.2049040232462583E-2</v>
      </c>
      <c r="I588" s="89">
        <f>F588*('Mieszkalne-ankiety'!$T$138/'Mieszkalne-ankiety'!$D$138)</f>
        <v>4.5068389014632212E-2</v>
      </c>
      <c r="J588" s="95">
        <f>F588*('Mieszkalne-ankiety'!$U$138/'Mieszkalne-ankiety'!$D$138)</f>
        <v>97.707121657207622</v>
      </c>
    </row>
    <row r="589" spans="2:10" x14ac:dyDescent="0.25">
      <c r="B589" s="80" t="s">
        <v>330</v>
      </c>
      <c r="C589" s="80" t="s">
        <v>1446</v>
      </c>
      <c r="D589" s="82" t="s">
        <v>1714</v>
      </c>
      <c r="E589" s="82" t="s">
        <v>640</v>
      </c>
      <c r="F589" s="26">
        <v>139.94999999999999</v>
      </c>
      <c r="G589" s="98">
        <f>F589*('Mieszkalne-ankiety'!$R$138/'Mieszkalne-ankiety'!$D$138)</f>
        <v>9.5532378506415139</v>
      </c>
      <c r="H589" s="115">
        <f>F589*('Mieszkalne-ankiety'!$S$138/'Mieszkalne-ankiety'!$D$138)</f>
        <v>3.0273356033877544E-2</v>
      </c>
      <c r="I589" s="89">
        <f>F589*('Mieszkalne-ankiety'!$T$138/'Mieszkalne-ankiety'!$D$138)</f>
        <v>6.187894675363266E-2</v>
      </c>
      <c r="J589" s="95">
        <f>F589*('Mieszkalne-ankiety'!$U$138/'Mieszkalne-ankiety'!$D$138)</f>
        <v>134.15198347813404</v>
      </c>
    </row>
    <row r="590" spans="2:10" x14ac:dyDescent="0.25">
      <c r="B590" s="80" t="s">
        <v>857</v>
      </c>
      <c r="C590" s="80" t="s">
        <v>1446</v>
      </c>
      <c r="D590" s="82" t="s">
        <v>688</v>
      </c>
      <c r="E590" s="82" t="s">
        <v>640</v>
      </c>
      <c r="F590" s="26">
        <v>155.28</v>
      </c>
      <c r="G590" s="98">
        <f>F590*('Mieszkalne-ankiety'!$R$138/'Mieszkalne-ankiety'!$D$138)</f>
        <v>10.599691128600316</v>
      </c>
      <c r="H590" s="115">
        <f>F590*('Mieszkalne-ankiety'!$S$138/'Mieszkalne-ankiety'!$D$138)</f>
        <v>3.3589472847020407E-2</v>
      </c>
      <c r="I590" s="89">
        <f>F590*('Mieszkalne-ankiety'!$T$138/'Mieszkalne-ankiety'!$D$138)</f>
        <v>6.8657112196527897E-2</v>
      </c>
      <c r="J590" s="95">
        <f>F590*('Mieszkalne-ankiety'!$U$138/'Mieszkalne-ankiety'!$D$138)</f>
        <v>148.84687384412047</v>
      </c>
    </row>
    <row r="591" spans="2:10" x14ac:dyDescent="0.25">
      <c r="B591" s="80" t="s">
        <v>858</v>
      </c>
      <c r="C591" s="80" t="s">
        <v>1446</v>
      </c>
      <c r="D591" s="82" t="s">
        <v>1715</v>
      </c>
      <c r="E591" s="82" t="s">
        <v>640</v>
      </c>
      <c r="F591" s="26">
        <v>122.45</v>
      </c>
      <c r="G591" s="98">
        <f>F591*('Mieszkalne-ankiety'!$R$138/'Mieszkalne-ankiety'!$D$138)</f>
        <v>8.3586564831086339</v>
      </c>
      <c r="H591" s="115">
        <f>F591*('Mieszkalne-ankiety'!$S$138/'Mieszkalne-ankiety'!$D$138)</f>
        <v>2.6487834557687072E-2</v>
      </c>
      <c r="I591" s="89">
        <f>F591*('Mieszkalne-ankiety'!$T$138/'Mieszkalne-ankiety'!$D$138)</f>
        <v>5.414131496950568E-2</v>
      </c>
      <c r="J591" s="95">
        <f>F591*('Mieszkalne-ankiety'!$U$138/'Mieszkalne-ankiety'!$D$138)</f>
        <v>117.3769944758665</v>
      </c>
    </row>
    <row r="592" spans="2:10" x14ac:dyDescent="0.25">
      <c r="B592" s="80" t="s">
        <v>859</v>
      </c>
      <c r="C592" s="80" t="s">
        <v>1446</v>
      </c>
      <c r="D592" s="82" t="s">
        <v>1716</v>
      </c>
      <c r="E592" s="82" t="s">
        <v>640</v>
      </c>
      <c r="F592" s="26">
        <v>233.88</v>
      </c>
      <c r="G592" s="98">
        <f>F592*('Mieszkalne-ankiety'!$R$138/'Mieszkalne-ankiety'!$D$138)</f>
        <v>15.965068013633706</v>
      </c>
      <c r="H592" s="115">
        <f>F592*('Mieszkalne-ankiety'!$S$138/'Mieszkalne-ankiety'!$D$138)</f>
        <v>5.059187216293877E-2</v>
      </c>
      <c r="I592" s="89">
        <f>F592*('Mieszkalne-ankiety'!$T$138/'Mieszkalne-ankiety'!$D$138)</f>
        <v>0.10341013266694968</v>
      </c>
      <c r="J592" s="95">
        <f>F592*('Mieszkalne-ankiety'!$U$138/'Mieszkalne-ankiety'!$D$138)</f>
        <v>224.19053873430508</v>
      </c>
    </row>
    <row r="593" spans="2:10" x14ac:dyDescent="0.25">
      <c r="B593" s="80" t="s">
        <v>860</v>
      </c>
      <c r="C593" s="80" t="s">
        <v>1446</v>
      </c>
      <c r="D593" s="82" t="s">
        <v>1717</v>
      </c>
      <c r="E593" s="82" t="s">
        <v>640</v>
      </c>
      <c r="F593" s="26">
        <v>110.56</v>
      </c>
      <c r="G593" s="98">
        <f>F593*('Mieszkalne-ankiety'!$R$138/'Mieszkalne-ankiety'!$D$138)</f>
        <v>7.547023771110581</v>
      </c>
      <c r="H593" s="115">
        <f>F593*('Mieszkalne-ankiety'!$S$138/'Mieszkalne-ankiety'!$D$138)</f>
        <v>2.3915843109006803E-2</v>
      </c>
      <c r="I593" s="89">
        <f>F593*('Mieszkalne-ankiety'!$T$138/'Mieszkalne-ankiety'!$D$138)</f>
        <v>4.8884146860175968E-2</v>
      </c>
      <c r="J593" s="95">
        <f>F593*('Mieszkalne-ankiety'!$U$138/'Mieszkalne-ankiety'!$D$138)</f>
        <v>105.97958766232584</v>
      </c>
    </row>
    <row r="594" spans="2:10" x14ac:dyDescent="0.25">
      <c r="B594" s="80" t="s">
        <v>861</v>
      </c>
      <c r="C594" s="80" t="s">
        <v>1446</v>
      </c>
      <c r="D594" s="82" t="s">
        <v>1718</v>
      </c>
      <c r="E594" s="82" t="s">
        <v>640</v>
      </c>
      <c r="F594" s="26">
        <v>132.56</v>
      </c>
      <c r="G594" s="98">
        <f>F594*('Mieszkalne-ankiety'!$R$138/'Mieszkalne-ankiety'!$D$138)</f>
        <v>9.0487832045804861</v>
      </c>
      <c r="H594" s="115">
        <f>F594*('Mieszkalne-ankiety'!$S$138/'Mieszkalne-ankiety'!$D$138)</f>
        <v>2.867478439336054E-2</v>
      </c>
      <c r="I594" s="89">
        <f>F594*('Mieszkalne-ankiety'!$T$138/'Mieszkalne-ankiety'!$D$138)</f>
        <v>5.8611455388792755E-2</v>
      </c>
      <c r="J594" s="95">
        <f>F594*('Mieszkalne-ankiety'!$U$138/'Mieszkalne-ankiety'!$D$138)</f>
        <v>127.0681452651765</v>
      </c>
    </row>
    <row r="595" spans="2:10" x14ac:dyDescent="0.25">
      <c r="B595" s="80" t="s">
        <v>862</v>
      </c>
      <c r="C595" s="80" t="s">
        <v>1446</v>
      </c>
      <c r="D595" s="82" t="s">
        <v>1719</v>
      </c>
      <c r="E595" s="82" t="s">
        <v>640</v>
      </c>
      <c r="F595" s="26">
        <v>86.81</v>
      </c>
      <c r="G595" s="98">
        <f>F595*('Mieszkalne-ankiety'!$R$138/'Mieszkalne-ankiety'!$D$138)</f>
        <v>5.9258062008873873</v>
      </c>
      <c r="H595" s="115">
        <f>F595*('Mieszkalne-ankiety'!$S$138/'Mieszkalne-ankiety'!$D$138)</f>
        <v>1.8778349677034012E-2</v>
      </c>
      <c r="I595" s="89">
        <f>F595*('Mieszkalne-ankiety'!$T$138/'Mieszkalne-ankiety'!$D$138)</f>
        <v>3.8383075153146491E-2</v>
      </c>
      <c r="J595" s="95">
        <f>F595*('Mieszkalne-ankiety'!$U$138/'Mieszkalne-ankiety'!$D$138)</f>
        <v>83.213531159248433</v>
      </c>
    </row>
    <row r="596" spans="2:10" x14ac:dyDescent="0.25">
      <c r="B596" s="80" t="s">
        <v>863</v>
      </c>
      <c r="C596" s="80" t="s">
        <v>1446</v>
      </c>
      <c r="D596" s="82" t="s">
        <v>1720</v>
      </c>
      <c r="E596" s="82" t="s">
        <v>640</v>
      </c>
      <c r="F596" s="26">
        <v>97.08</v>
      </c>
      <c r="G596" s="98">
        <f>F596*('Mieszkalne-ankiety'!$R$138/'Mieszkalne-ankiety'!$D$138)</f>
        <v>6.626854809148111</v>
      </c>
      <c r="H596" s="115">
        <f>F596*('Mieszkalne-ankiety'!$S$138/'Mieszkalne-ankiety'!$D$138)</f>
        <v>2.0999909994775509E-2</v>
      </c>
      <c r="I596" s="89">
        <f>F596*('Mieszkalne-ankiety'!$T$138/'Mieszkalne-ankiety'!$D$138)</f>
        <v>4.2923959634459871E-2</v>
      </c>
      <c r="J596" s="95">
        <f>F596*('Mieszkalne-ankiety'!$U$138/'Mieszkalne-ankiety'!$D$138)</f>
        <v>93.058053276579173</v>
      </c>
    </row>
    <row r="597" spans="2:10" x14ac:dyDescent="0.25">
      <c r="B597" s="80" t="s">
        <v>864</v>
      </c>
      <c r="C597" s="80" t="s">
        <v>1446</v>
      </c>
      <c r="D597" s="82" t="s">
        <v>1721</v>
      </c>
      <c r="E597" s="82" t="s">
        <v>640</v>
      </c>
      <c r="F597" s="26">
        <v>95.5</v>
      </c>
      <c r="G597" s="98">
        <f>F597*('Mieszkalne-ankiety'!$R$138/'Mieszkalne-ankiety'!$D$138)</f>
        <v>6.5190011771079996</v>
      </c>
      <c r="H597" s="115">
        <f>F597*('Mieszkalne-ankiety'!$S$138/'Mieszkalne-ankiety'!$D$138)</f>
        <v>2.0658131484353741E-2</v>
      </c>
      <c r="I597" s="89">
        <f>F597*('Mieszkalne-ankiety'!$T$138/'Mieszkalne-ankiety'!$D$138)</f>
        <v>4.2225362021950118E-2</v>
      </c>
      <c r="J597" s="95">
        <f>F597*('Mieszkalne-ankiety'!$U$138/'Mieszkalne-ankiety'!$D$138)</f>
        <v>91.543511412374443</v>
      </c>
    </row>
    <row r="598" spans="2:10" x14ac:dyDescent="0.25">
      <c r="B598" s="80" t="s">
        <v>326</v>
      </c>
      <c r="C598" s="80" t="s">
        <v>1446</v>
      </c>
      <c r="D598" s="82" t="s">
        <v>1722</v>
      </c>
      <c r="E598" s="82" t="s">
        <v>640</v>
      </c>
      <c r="F598" s="26">
        <v>136.09</v>
      </c>
      <c r="G598" s="98">
        <f>F598*('Mieszkalne-ankiety'!$R$138/'Mieszkalne-ankiety'!$D$138)</f>
        <v>9.2897473318599761</v>
      </c>
      <c r="H598" s="115">
        <f>F598*('Mieszkalne-ankiety'!$S$138/'Mieszkalne-ankiety'!$D$138)</f>
        <v>2.9438378153986394E-2</v>
      </c>
      <c r="I598" s="89">
        <f>F598*('Mieszkalne-ankiety'!$T$138/'Mieszkalne-ankiety'!$D$138)</f>
        <v>6.0172246257248083E-2</v>
      </c>
      <c r="J598" s="95">
        <f>F598*('Mieszkalne-ankiety'!$U$138/'Mieszkalne-ankiety'!$D$138)</f>
        <v>130.4519001896339</v>
      </c>
    </row>
    <row r="599" spans="2:10" x14ac:dyDescent="0.25">
      <c r="B599" s="80" t="s">
        <v>865</v>
      </c>
      <c r="C599" s="80" t="s">
        <v>1446</v>
      </c>
      <c r="D599" s="82" t="s">
        <v>1723</v>
      </c>
      <c r="E599" s="82" t="s">
        <v>640</v>
      </c>
      <c r="F599" s="26">
        <v>116.91</v>
      </c>
      <c r="G599" s="98">
        <f>F599*('Mieszkalne-ankiety'!$R$138/'Mieszkalne-ankiety'!$D$138)</f>
        <v>7.9804861530439402</v>
      </c>
      <c r="H599" s="115">
        <f>F599*('Mieszkalne-ankiety'!$S$138/'Mieszkalne-ankiety'!$D$138)</f>
        <v>2.528944661608163E-2</v>
      </c>
      <c r="I599" s="89">
        <f>F599*('Mieszkalne-ankiety'!$T$138/'Mieszkalne-ankiety'!$D$138)</f>
        <v>5.1691801821844907E-2</v>
      </c>
      <c r="J599" s="95">
        <f>F599*('Mieszkalne-ankiety'!$U$138/'Mieszkalne-ankiety'!$D$138)</f>
        <v>112.06651224314865</v>
      </c>
    </row>
    <row r="600" spans="2:10" x14ac:dyDescent="0.25">
      <c r="B600" s="80" t="s">
        <v>866</v>
      </c>
      <c r="C600" s="80" t="s">
        <v>1446</v>
      </c>
      <c r="D600" s="82" t="s">
        <v>1724</v>
      </c>
      <c r="E600" s="82" t="s">
        <v>640</v>
      </c>
      <c r="F600" s="26">
        <v>135.84</v>
      </c>
      <c r="G600" s="98">
        <f>F600*('Mieszkalne-ankiety'!$R$138/'Mieszkalne-ankiety'!$D$138)</f>
        <v>9.2726818837523641</v>
      </c>
      <c r="H600" s="115">
        <f>F600*('Mieszkalne-ankiety'!$S$138/'Mieszkalne-ankiety'!$D$138)</f>
        <v>2.9384299275755098E-2</v>
      </c>
      <c r="I600" s="89">
        <f>F600*('Mieszkalne-ankiety'!$T$138/'Mieszkalne-ankiety'!$D$138)</f>
        <v>6.0061708660331982E-2</v>
      </c>
      <c r="J600" s="95">
        <f>F600*('Mieszkalne-ankiety'!$U$138/'Mieszkalne-ankiety'!$D$138)</f>
        <v>130.21225748960151</v>
      </c>
    </row>
    <row r="601" spans="2:10" x14ac:dyDescent="0.25">
      <c r="B601" s="80" t="s">
        <v>867</v>
      </c>
      <c r="C601" s="80" t="s">
        <v>1446</v>
      </c>
      <c r="D601" s="82" t="s">
        <v>251</v>
      </c>
      <c r="E601" s="82" t="s">
        <v>640</v>
      </c>
      <c r="F601" s="26">
        <v>95.2</v>
      </c>
      <c r="G601" s="98">
        <f>F601*('Mieszkalne-ankiety'!$R$138/'Mieszkalne-ankiety'!$D$138)</f>
        <v>6.4985226393788649</v>
      </c>
      <c r="H601" s="115">
        <f>F601*('Mieszkalne-ankiety'!$S$138/'Mieszkalne-ankiety'!$D$138)</f>
        <v>2.0593236830476189E-2</v>
      </c>
      <c r="I601" s="89">
        <f>F601*('Mieszkalne-ankiety'!$T$138/'Mieszkalne-ankiety'!$D$138)</f>
        <v>4.20927169056508E-2</v>
      </c>
      <c r="J601" s="95">
        <f>F601*('Mieszkalne-ankiety'!$U$138/'Mieszkalne-ankiety'!$D$138)</f>
        <v>91.255940172335571</v>
      </c>
    </row>
    <row r="602" spans="2:10" x14ac:dyDescent="0.25">
      <c r="B602" s="80" t="s">
        <v>868</v>
      </c>
      <c r="C602" s="80" t="s">
        <v>1446</v>
      </c>
      <c r="D602" s="82" t="s">
        <v>628</v>
      </c>
      <c r="E602" s="82" t="s">
        <v>640</v>
      </c>
      <c r="F602" s="26">
        <v>94.18</v>
      </c>
      <c r="G602" s="98">
        <f>F602*('Mieszkalne-ankiety'!$R$138/'Mieszkalne-ankiety'!$D$138)</f>
        <v>6.4288956110998061</v>
      </c>
      <c r="H602" s="115">
        <f>F602*('Mieszkalne-ankiety'!$S$138/'Mieszkalne-ankiety'!$D$138)</f>
        <v>2.0372595007292518E-2</v>
      </c>
      <c r="I602" s="89">
        <f>F602*('Mieszkalne-ankiety'!$T$138/'Mieszkalne-ankiety'!$D$138)</f>
        <v>4.1641723510233118E-2</v>
      </c>
      <c r="J602" s="95">
        <f>F602*('Mieszkalne-ankiety'!$U$138/'Mieszkalne-ankiety'!$D$138)</f>
        <v>90.278197956203414</v>
      </c>
    </row>
    <row r="603" spans="2:10" x14ac:dyDescent="0.25">
      <c r="B603" s="80" t="s">
        <v>869</v>
      </c>
      <c r="C603" s="80" t="s">
        <v>1446</v>
      </c>
      <c r="D603" s="82" t="s">
        <v>705</v>
      </c>
      <c r="E603" s="82" t="s">
        <v>640</v>
      </c>
      <c r="F603" s="26">
        <v>96.79</v>
      </c>
      <c r="G603" s="98">
        <f>F603*('Mieszkalne-ankiety'!$R$138/'Mieszkalne-ankiety'!$D$138)</f>
        <v>6.6070588893432811</v>
      </c>
      <c r="H603" s="115">
        <f>F603*('Mieszkalne-ankiety'!$S$138/'Mieszkalne-ankiety'!$D$138)</f>
        <v>2.093717849602721E-2</v>
      </c>
      <c r="I603" s="89">
        <f>F603*('Mieszkalne-ankiety'!$T$138/'Mieszkalne-ankiety'!$D$138)</f>
        <v>4.2795736022037199E-2</v>
      </c>
      <c r="J603" s="95">
        <f>F603*('Mieszkalne-ankiety'!$U$138/'Mieszkalne-ankiety'!$D$138)</f>
        <v>92.780067744541597</v>
      </c>
    </row>
    <row r="604" spans="2:10" x14ac:dyDescent="0.25">
      <c r="B604" s="80" t="s">
        <v>870</v>
      </c>
      <c r="C604" s="80" t="s">
        <v>1446</v>
      </c>
      <c r="D604" s="82" t="s">
        <v>456</v>
      </c>
      <c r="E604" s="82" t="s">
        <v>640</v>
      </c>
      <c r="F604" s="26">
        <v>79.14</v>
      </c>
      <c r="G604" s="98">
        <f>F604*('Mieszkalne-ankiety'!$R$138/'Mieszkalne-ankiety'!$D$138)</f>
        <v>5.4022382529458337</v>
      </c>
      <c r="H604" s="115">
        <f>F604*('Mieszkalne-ankiety'!$S$138/'Mieszkalne-ankiety'!$D$138)</f>
        <v>1.7119209692897958E-2</v>
      </c>
      <c r="I604" s="89">
        <f>F604*('Mieszkalne-ankiety'!$T$138/'Mieszkalne-ankiety'!$D$138)</f>
        <v>3.4991781679760553E-2</v>
      </c>
      <c r="J604" s="95">
        <f>F604*('Mieszkalne-ankiety'!$U$138/'Mieszkalne-ankiety'!$D$138)</f>
        <v>75.861293122254594</v>
      </c>
    </row>
    <row r="605" spans="2:10" x14ac:dyDescent="0.25">
      <c r="B605" s="80" t="s">
        <v>538</v>
      </c>
      <c r="C605" s="80" t="s">
        <v>1446</v>
      </c>
      <c r="D605" s="82" t="s">
        <v>498</v>
      </c>
      <c r="E605" s="82" t="s">
        <v>640</v>
      </c>
      <c r="F605" s="26">
        <v>103.01</v>
      </c>
      <c r="G605" s="98">
        <f>F605*('Mieszkalne-ankiety'!$R$138/'Mieszkalne-ankiety'!$D$138)</f>
        <v>7.0316472382606818</v>
      </c>
      <c r="H605" s="115">
        <f>F605*('Mieszkalne-ankiety'!$S$138/'Mieszkalne-ankiety'!$D$138)</f>
        <v>2.2282660986421766E-2</v>
      </c>
      <c r="I605" s="89">
        <f>F605*('Mieszkalne-ankiety'!$T$138/'Mieszkalne-ankiety'!$D$138)</f>
        <v>4.5545911433309758E-2</v>
      </c>
      <c r="J605" s="95">
        <f>F605*('Mieszkalne-ankiety'!$U$138/'Mieszkalne-ankiety'!$D$138)</f>
        <v>98.742378121347556</v>
      </c>
    </row>
    <row r="606" spans="2:10" x14ac:dyDescent="0.25">
      <c r="B606" s="80" t="s">
        <v>871</v>
      </c>
      <c r="C606" s="80" t="s">
        <v>1446</v>
      </c>
      <c r="D606" s="82" t="s">
        <v>500</v>
      </c>
      <c r="E606" s="82" t="s">
        <v>640</v>
      </c>
      <c r="F606" s="26">
        <v>95.36</v>
      </c>
      <c r="G606" s="98">
        <f>F606*('Mieszkalne-ankiety'!$R$138/'Mieszkalne-ankiety'!$D$138)</f>
        <v>6.5094445261677372</v>
      </c>
      <c r="H606" s="115">
        <f>F606*('Mieszkalne-ankiety'!$S$138/'Mieszkalne-ankiety'!$D$138)</f>
        <v>2.0627847312544214E-2</v>
      </c>
      <c r="I606" s="89">
        <f>F606*('Mieszkalne-ankiety'!$T$138/'Mieszkalne-ankiety'!$D$138)</f>
        <v>4.2163460967677105E-2</v>
      </c>
      <c r="J606" s="95">
        <f>F606*('Mieszkalne-ankiety'!$U$138/'Mieszkalne-ankiety'!$D$138)</f>
        <v>91.409311500356296</v>
      </c>
    </row>
    <row r="607" spans="2:10" x14ac:dyDescent="0.25">
      <c r="B607" s="80" t="s">
        <v>872</v>
      </c>
      <c r="C607" s="80" t="s">
        <v>1446</v>
      </c>
      <c r="D607" s="82" t="s">
        <v>498</v>
      </c>
      <c r="E607" s="82" t="s">
        <v>640</v>
      </c>
      <c r="F607" s="26">
        <v>75.05</v>
      </c>
      <c r="G607" s="98">
        <f>F607*('Mieszkalne-ankiety'!$R$138/'Mieszkalne-ankiety'!$D$138)</f>
        <v>5.123047521905292</v>
      </c>
      <c r="H607" s="115">
        <f>F607*('Mieszkalne-ankiety'!$S$138/'Mieszkalne-ankiety'!$D$138)</f>
        <v>1.623447924503401E-2</v>
      </c>
      <c r="I607" s="89">
        <f>F607*('Mieszkalne-ankiety'!$T$138/'Mieszkalne-ankiety'!$D$138)</f>
        <v>3.3183386594213153E-2</v>
      </c>
      <c r="J607" s="95">
        <f>F607*('Mieszkalne-ankiety'!$U$138/'Mieszkalne-ankiety'!$D$138)</f>
        <v>71.940738549724628</v>
      </c>
    </row>
    <row r="608" spans="2:10" x14ac:dyDescent="0.25">
      <c r="B608" s="80" t="s">
        <v>873</v>
      </c>
      <c r="C608" s="80" t="s">
        <v>1446</v>
      </c>
      <c r="D608" s="82" t="s">
        <v>704</v>
      </c>
      <c r="E608" s="82" t="s">
        <v>640</v>
      </c>
      <c r="F608" s="26">
        <v>123.94</v>
      </c>
      <c r="G608" s="98">
        <f>F608*('Mieszkalne-ankiety'!$R$138/'Mieszkalne-ankiety'!$D$138)</f>
        <v>8.4603665538300046</v>
      </c>
      <c r="H608" s="115">
        <f>F608*('Mieszkalne-ankiety'!$S$138/'Mieszkalne-ankiety'!$D$138)</f>
        <v>2.6810144671945577E-2</v>
      </c>
      <c r="I608" s="89">
        <f>F608*('Mieszkalne-ankiety'!$T$138/'Mieszkalne-ankiety'!$D$138)</f>
        <v>5.4800119047125631E-2</v>
      </c>
      <c r="J608" s="95">
        <f>F608*('Mieszkalne-ankiety'!$U$138/'Mieszkalne-ankiety'!$D$138)</f>
        <v>118.80526496805956</v>
      </c>
    </row>
    <row r="609" spans="2:10" x14ac:dyDescent="0.25">
      <c r="B609" s="80" t="s">
        <v>874</v>
      </c>
      <c r="C609" s="80" t="s">
        <v>1446</v>
      </c>
      <c r="D609" s="82" t="s">
        <v>1725</v>
      </c>
      <c r="E609" s="82" t="s">
        <v>640</v>
      </c>
      <c r="F609" s="26">
        <v>154.32</v>
      </c>
      <c r="G609" s="98">
        <f>F609*('Mieszkalne-ankiety'!$R$138/'Mieszkalne-ankiety'!$D$138)</f>
        <v>10.534159807867084</v>
      </c>
      <c r="H609" s="115">
        <f>F609*('Mieszkalne-ankiety'!$S$138/'Mieszkalne-ankiety'!$D$138)</f>
        <v>3.3381809954612242E-2</v>
      </c>
      <c r="I609" s="89">
        <f>F609*('Mieszkalne-ankiety'!$T$138/'Mieszkalne-ankiety'!$D$138)</f>
        <v>6.823264782437008E-2</v>
      </c>
      <c r="J609" s="95">
        <f>F609*('Mieszkalne-ankiety'!$U$138/'Mieszkalne-ankiety'!$D$138)</f>
        <v>147.92664587599606</v>
      </c>
    </row>
    <row r="610" spans="2:10" x14ac:dyDescent="0.25">
      <c r="B610" s="80" t="s">
        <v>875</v>
      </c>
      <c r="C610" s="80" t="s">
        <v>1446</v>
      </c>
      <c r="D610" s="82" t="s">
        <v>1726</v>
      </c>
      <c r="E610" s="82" t="s">
        <v>640</v>
      </c>
      <c r="F610" s="26">
        <v>120.58</v>
      </c>
      <c r="G610" s="98">
        <f>F610*('Mieszkalne-ankiety'!$R$138/'Mieszkalne-ankiety'!$D$138)</f>
        <v>8.2310069312636926</v>
      </c>
      <c r="H610" s="115">
        <f>F610*('Mieszkalne-ankiety'!$S$138/'Mieszkalne-ankiety'!$D$138)</f>
        <v>2.6083324548517004E-2</v>
      </c>
      <c r="I610" s="89">
        <f>F610*('Mieszkalne-ankiety'!$T$138/'Mieszkalne-ankiety'!$D$138)</f>
        <v>5.3314493744573248E-2</v>
      </c>
      <c r="J610" s="95">
        <f>F610*('Mieszkalne-ankiety'!$U$138/'Mieszkalne-ankiety'!$D$138)</f>
        <v>115.58446707962419</v>
      </c>
    </row>
    <row r="611" spans="2:10" x14ac:dyDescent="0.25">
      <c r="B611" s="80" t="s">
        <v>876</v>
      </c>
      <c r="C611" s="80" t="s">
        <v>1446</v>
      </c>
      <c r="D611" s="82" t="s">
        <v>1727</v>
      </c>
      <c r="E611" s="82" t="s">
        <v>640</v>
      </c>
      <c r="F611" s="26">
        <v>90.86</v>
      </c>
      <c r="G611" s="98">
        <f>F611*('Mieszkalne-ankiety'!$R$138/'Mieszkalne-ankiety'!$D$138)</f>
        <v>6.2022664602307103</v>
      </c>
      <c r="H611" s="115">
        <f>F611*('Mieszkalne-ankiety'!$S$138/'Mieszkalne-ankiety'!$D$138)</f>
        <v>1.9654427504380949E-2</v>
      </c>
      <c r="I611" s="89">
        <f>F611*('Mieszkalne-ankiety'!$T$138/'Mieszkalne-ankiety'!$D$138)</f>
        <v>4.0173784223187306E-2</v>
      </c>
      <c r="J611" s="95">
        <f>F611*('Mieszkalne-ankiety'!$U$138/'Mieszkalne-ankiety'!$D$138)</f>
        <v>87.095742899773214</v>
      </c>
    </row>
    <row r="612" spans="2:10" x14ac:dyDescent="0.25">
      <c r="B612" s="80" t="s">
        <v>877</v>
      </c>
      <c r="C612" s="80" t="s">
        <v>1446</v>
      </c>
      <c r="D612" s="82" t="s">
        <v>1728</v>
      </c>
      <c r="E612" s="82" t="s">
        <v>640</v>
      </c>
      <c r="F612" s="26">
        <v>163.07</v>
      </c>
      <c r="G612" s="98">
        <f>F612*('Mieszkalne-ankiety'!$R$138/'Mieszkalne-ankiety'!$D$138)</f>
        <v>11.131450491633524</v>
      </c>
      <c r="H612" s="115">
        <f>F612*('Mieszkalne-ankiety'!$S$138/'Mieszkalne-ankiety'!$D$138)</f>
        <v>3.527457069270748E-2</v>
      </c>
      <c r="I612" s="89">
        <f>F612*('Mieszkalne-ankiety'!$T$138/'Mieszkalne-ankiety'!$D$138)</f>
        <v>7.210146371643357E-2</v>
      </c>
      <c r="J612" s="95">
        <f>F612*('Mieszkalne-ankiety'!$U$138/'Mieszkalne-ankiety'!$D$138)</f>
        <v>156.31414037712983</v>
      </c>
    </row>
    <row r="613" spans="2:10" x14ac:dyDescent="0.25">
      <c r="B613" s="80" t="s">
        <v>878</v>
      </c>
      <c r="C613" s="80" t="s">
        <v>1446</v>
      </c>
      <c r="D613" s="82" t="s">
        <v>1729</v>
      </c>
      <c r="E613" s="82" t="s">
        <v>640</v>
      </c>
      <c r="F613" s="26">
        <v>79.03</v>
      </c>
      <c r="G613" s="98">
        <f>F613*('Mieszkalne-ankiety'!$R$138/'Mieszkalne-ankiety'!$D$138)</f>
        <v>5.3947294557784842</v>
      </c>
      <c r="H613" s="115">
        <f>F613*('Mieszkalne-ankiety'!$S$138/'Mieszkalne-ankiety'!$D$138)</f>
        <v>1.7095414986476189E-2</v>
      </c>
      <c r="I613" s="89">
        <f>F613*('Mieszkalne-ankiety'!$T$138/'Mieszkalne-ankiety'!$D$138)</f>
        <v>3.4943145137117465E-2</v>
      </c>
      <c r="J613" s="95">
        <f>F613*('Mieszkalne-ankiety'!$U$138/'Mieszkalne-ankiety'!$D$138)</f>
        <v>75.755850334240336</v>
      </c>
    </row>
    <row r="614" spans="2:10" x14ac:dyDescent="0.25">
      <c r="B614" s="80" t="s">
        <v>879</v>
      </c>
      <c r="C614" s="80" t="s">
        <v>1446</v>
      </c>
      <c r="D614" s="82" t="s">
        <v>631</v>
      </c>
      <c r="E614" s="82" t="s">
        <v>640</v>
      </c>
      <c r="F614" s="26">
        <v>152.16999999999999</v>
      </c>
      <c r="G614" s="98">
        <f>F614*('Mieszkalne-ankiety'!$R$138/'Mieszkalne-ankiety'!$D$138)</f>
        <v>10.387396954141614</v>
      </c>
      <c r="H614" s="115">
        <f>F614*('Mieszkalne-ankiety'!$S$138/'Mieszkalne-ankiety'!$D$138)</f>
        <v>3.2916731601823124E-2</v>
      </c>
      <c r="I614" s="89">
        <f>F614*('Mieszkalne-ankiety'!$T$138/'Mieszkalne-ankiety'!$D$138)</f>
        <v>6.7282024490891615E-2</v>
      </c>
      <c r="J614" s="95">
        <f>F614*('Mieszkalne-ankiety'!$U$138/'Mieszkalne-ankiety'!$D$138)</f>
        <v>145.86571865571747</v>
      </c>
    </row>
    <row r="615" spans="2:10" x14ac:dyDescent="0.25">
      <c r="B615" s="80" t="s">
        <v>880</v>
      </c>
      <c r="C615" s="80" t="s">
        <v>1446</v>
      </c>
      <c r="D615" s="82" t="s">
        <v>517</v>
      </c>
      <c r="E615" s="82" t="s">
        <v>640</v>
      </c>
      <c r="F615" s="26">
        <v>114.7</v>
      </c>
      <c r="G615" s="98">
        <f>F615*('Mieszkalne-ankiety'!$R$138/'Mieszkalne-ankiety'!$D$138)</f>
        <v>7.8296275917726454</v>
      </c>
      <c r="H615" s="115">
        <f>F615*('Mieszkalne-ankiety'!$S$138/'Mieszkalne-ankiety'!$D$138)</f>
        <v>2.4811389332517007E-2</v>
      </c>
      <c r="I615" s="89">
        <f>F615*('Mieszkalne-ankiety'!$T$138/'Mieszkalne-ankiety'!$D$138)</f>
        <v>5.0714649465106586E-2</v>
      </c>
      <c r="J615" s="95">
        <f>F615*('Mieszkalne-ankiety'!$U$138/'Mieszkalne-ankiety'!$D$138)</f>
        <v>109.94807077486229</v>
      </c>
    </row>
    <row r="616" spans="2:10" x14ac:dyDescent="0.25">
      <c r="B616" s="80" t="s">
        <v>881</v>
      </c>
      <c r="C616" s="80" t="s">
        <v>1446</v>
      </c>
      <c r="D616" s="82" t="s">
        <v>558</v>
      </c>
      <c r="E616" s="82" t="s">
        <v>640</v>
      </c>
      <c r="F616" s="26">
        <v>128.66999999999999</v>
      </c>
      <c r="G616" s="98">
        <f>F616*('Mieszkalne-ankiety'!$R$138/'Mieszkalne-ankiety'!$D$138)</f>
        <v>8.7832448320260337</v>
      </c>
      <c r="H616" s="115">
        <f>F616*('Mieszkalne-ankiety'!$S$138/'Mieszkalne-ankiety'!$D$138)</f>
        <v>2.7833317048081629E-2</v>
      </c>
      <c r="I616" s="89">
        <f>F616*('Mieszkalne-ankiety'!$T$138/'Mieszkalne-ankiety'!$D$138)</f>
        <v>5.6891490380778231E-2</v>
      </c>
      <c r="J616" s="95">
        <f>F616*('Mieszkalne-ankiety'!$U$138/'Mieszkalne-ankiety'!$D$138)</f>
        <v>123.33930485267244</v>
      </c>
    </row>
    <row r="617" spans="2:10" x14ac:dyDescent="0.25">
      <c r="B617" s="80" t="s">
        <v>882</v>
      </c>
      <c r="C617" s="80" t="s">
        <v>1446</v>
      </c>
      <c r="D617" s="82" t="s">
        <v>1730</v>
      </c>
      <c r="E617" s="82" t="s">
        <v>245</v>
      </c>
      <c r="F617" s="26">
        <v>85.2</v>
      </c>
      <c r="G617" s="98">
        <f>F617*('Mieszkalne-ankiety'!$R$138/'Mieszkalne-ankiety'!$D$138)</f>
        <v>5.8159047150743621</v>
      </c>
      <c r="H617" s="115">
        <f>F617*('Mieszkalne-ankiety'!$S$138/'Mieszkalne-ankiety'!$D$138)</f>
        <v>1.8430081701224489E-2</v>
      </c>
      <c r="I617" s="89">
        <f>F617*('Mieszkalne-ankiety'!$T$138/'Mieszkalne-ankiety'!$D$138)</f>
        <v>3.7671213029006813E-2</v>
      </c>
      <c r="J617" s="95">
        <f>F617*('Mieszkalne-ankiety'!$U$138/'Mieszkalne-ankiety'!$D$138)</f>
        <v>81.670232171039814</v>
      </c>
    </row>
    <row r="618" spans="2:10" x14ac:dyDescent="0.25">
      <c r="B618" s="80" t="s">
        <v>883</v>
      </c>
      <c r="C618" s="80" t="s">
        <v>1446</v>
      </c>
      <c r="D618" s="82" t="s">
        <v>329</v>
      </c>
      <c r="E618" s="82" t="s">
        <v>640</v>
      </c>
      <c r="F618" s="26">
        <v>153.06</v>
      </c>
      <c r="G618" s="98">
        <f>F618*('Mieszkalne-ankiety'!$R$138/'Mieszkalne-ankiety'!$D$138)</f>
        <v>10.448149949404717</v>
      </c>
      <c r="H618" s="115">
        <f>F618*('Mieszkalne-ankiety'!$S$138/'Mieszkalne-ankiety'!$D$138)</f>
        <v>3.3109252408326531E-2</v>
      </c>
      <c r="I618" s="89">
        <f>F618*('Mieszkalne-ankiety'!$T$138/'Mieszkalne-ankiety'!$D$138)</f>
        <v>6.767553833591293E-2</v>
      </c>
      <c r="J618" s="95">
        <f>F618*('Mieszkalne-ankiety'!$U$138/'Mieszkalne-ankiety'!$D$138)</f>
        <v>146.71884666783279</v>
      </c>
    </row>
    <row r="619" spans="2:10" x14ac:dyDescent="0.25">
      <c r="B619" s="80" t="s">
        <v>884</v>
      </c>
      <c r="C619" s="80" t="s">
        <v>1446</v>
      </c>
      <c r="D619" s="82" t="s">
        <v>563</v>
      </c>
      <c r="E619" s="82" t="s">
        <v>640</v>
      </c>
      <c r="F619" s="26">
        <v>95.72</v>
      </c>
      <c r="G619" s="98">
        <f>F619*('Mieszkalne-ankiety'!$R$138/'Mieszkalne-ankiety'!$D$138)</f>
        <v>6.5340187714426987</v>
      </c>
      <c r="H619" s="115">
        <f>F619*('Mieszkalne-ankiety'!$S$138/'Mieszkalne-ankiety'!$D$138)</f>
        <v>2.0705720897197275E-2</v>
      </c>
      <c r="I619" s="89">
        <f>F619*('Mieszkalne-ankiety'!$T$138/'Mieszkalne-ankiety'!$D$138)</f>
        <v>4.2322635107236287E-2</v>
      </c>
      <c r="J619" s="95">
        <f>F619*('Mieszkalne-ankiety'!$U$138/'Mieszkalne-ankiety'!$D$138)</f>
        <v>91.754396988402945</v>
      </c>
    </row>
    <row r="620" spans="2:10" x14ac:dyDescent="0.25">
      <c r="B620" s="80" t="s">
        <v>885</v>
      </c>
      <c r="C620" s="80" t="s">
        <v>1446</v>
      </c>
      <c r="D620" s="82" t="s">
        <v>342</v>
      </c>
      <c r="E620" s="82" t="s">
        <v>640</v>
      </c>
      <c r="F620" s="26">
        <v>106.89</v>
      </c>
      <c r="G620" s="98">
        <f>F620*('Mieszkalne-ankiety'!$R$138/'Mieszkalne-ankiety'!$D$138)</f>
        <v>7.2965029928908285</v>
      </c>
      <c r="H620" s="115">
        <f>F620*('Mieszkalne-ankiety'!$S$138/'Mieszkalne-ankiety'!$D$138)</f>
        <v>2.3121965176571425E-2</v>
      </c>
      <c r="I620" s="89">
        <f>F620*('Mieszkalne-ankiety'!$T$138/'Mieszkalne-ankiety'!$D$138)</f>
        <v>4.7261454937447628E-2</v>
      </c>
      <c r="J620" s="95">
        <f>F620*('Mieszkalne-ankiety'!$U$138/'Mieszkalne-ankiety'!$D$138)</f>
        <v>102.4616328258503</v>
      </c>
    </row>
    <row r="621" spans="2:10" x14ac:dyDescent="0.25">
      <c r="B621" s="80" t="s">
        <v>886</v>
      </c>
      <c r="C621" s="80" t="s">
        <v>1446</v>
      </c>
      <c r="D621" s="82" t="s">
        <v>314</v>
      </c>
      <c r="E621" s="82" t="s">
        <v>640</v>
      </c>
      <c r="F621" s="26">
        <v>117.02</v>
      </c>
      <c r="G621" s="98">
        <f>F621*('Mieszkalne-ankiety'!$R$138/'Mieszkalne-ankiety'!$D$138)</f>
        <v>7.9879949502112888</v>
      </c>
      <c r="H621" s="115">
        <f>F621*('Mieszkalne-ankiety'!$S$138/'Mieszkalne-ankiety'!$D$138)</f>
        <v>2.5313241322503399E-2</v>
      </c>
      <c r="I621" s="89">
        <f>F621*('Mieszkalne-ankiety'!$T$138/'Mieszkalne-ankiety'!$D$138)</f>
        <v>5.1740438364487988E-2</v>
      </c>
      <c r="J621" s="95">
        <f>F621*('Mieszkalne-ankiety'!$U$138/'Mieszkalne-ankiety'!$D$138)</f>
        <v>112.1719550311629</v>
      </c>
    </row>
    <row r="622" spans="2:10" x14ac:dyDescent="0.25">
      <c r="B622" s="80" t="s">
        <v>887</v>
      </c>
      <c r="C622" s="80" t="s">
        <v>1446</v>
      </c>
      <c r="D622" s="82" t="s">
        <v>630</v>
      </c>
      <c r="E622" s="82" t="s">
        <v>640</v>
      </c>
      <c r="F622" s="26">
        <v>190.42</v>
      </c>
      <c r="G622" s="98">
        <f>F622*('Mieszkalne-ankiety'!$R$138/'Mieszkalne-ankiety'!$D$138)</f>
        <v>12.998410514606338</v>
      </c>
      <c r="H622" s="115">
        <f>F622*('Mieszkalne-ankiety'!$S$138/'Mieszkalne-ankiety'!$D$138)</f>
        <v>4.1190799971210876E-2</v>
      </c>
      <c r="I622" s="89">
        <f>F622*('Mieszkalne-ankiety'!$T$138/'Mieszkalne-ankiety'!$D$138)</f>
        <v>8.4194276819054878E-2</v>
      </c>
      <c r="J622" s="95">
        <f>F622*('Mieszkalne-ankiety'!$U$138/'Mieszkalne-ankiety'!$D$138)</f>
        <v>182.53105176067371</v>
      </c>
    </row>
    <row r="623" spans="2:10" x14ac:dyDescent="0.25">
      <c r="B623" s="80" t="s">
        <v>888</v>
      </c>
      <c r="C623" s="80" t="s">
        <v>1446</v>
      </c>
      <c r="D623" s="82" t="s">
        <v>239</v>
      </c>
      <c r="E623" s="82" t="s">
        <v>640</v>
      </c>
      <c r="F623" s="26">
        <v>117.12</v>
      </c>
      <c r="G623" s="98">
        <f>F623*('Mieszkalne-ankiety'!$R$138/'Mieszkalne-ankiety'!$D$138)</f>
        <v>7.9948211294543352</v>
      </c>
      <c r="H623" s="115">
        <f>F623*('Mieszkalne-ankiety'!$S$138/'Mieszkalne-ankiety'!$D$138)</f>
        <v>2.5334872873795915E-2</v>
      </c>
      <c r="I623" s="89">
        <f>F623*('Mieszkalne-ankiety'!$T$138/'Mieszkalne-ankiety'!$D$138)</f>
        <v>5.178465340325443E-2</v>
      </c>
      <c r="J623" s="95">
        <f>F623*('Mieszkalne-ankiety'!$U$138/'Mieszkalne-ankiety'!$D$138)</f>
        <v>112.26781211117586</v>
      </c>
    </row>
    <row r="624" spans="2:10" x14ac:dyDescent="0.25">
      <c r="B624" s="80" t="s">
        <v>889</v>
      </c>
      <c r="C624" s="80" t="s">
        <v>1446</v>
      </c>
      <c r="D624" s="82" t="s">
        <v>411</v>
      </c>
      <c r="E624" s="82" t="s">
        <v>640</v>
      </c>
      <c r="F624" s="26">
        <v>113.79</v>
      </c>
      <c r="G624" s="98">
        <f>F624*('Mieszkalne-ankiety'!$R$138/'Mieszkalne-ankiety'!$D$138)</f>
        <v>7.7675093606609353</v>
      </c>
      <c r="H624" s="115">
        <f>F624*('Mieszkalne-ankiety'!$S$138/'Mieszkalne-ankiety'!$D$138)</f>
        <v>2.4614542215755101E-2</v>
      </c>
      <c r="I624" s="89">
        <f>F624*('Mieszkalne-ankiety'!$T$138/'Mieszkalne-ankiety'!$D$138)</f>
        <v>5.0312292612331985E-2</v>
      </c>
      <c r="J624" s="95">
        <f>F624*('Mieszkalne-ankiety'!$U$138/'Mieszkalne-ankiety'!$D$138)</f>
        <v>109.07577134674438</v>
      </c>
    </row>
    <row r="625" spans="2:10" x14ac:dyDescent="0.25">
      <c r="B625" s="80" t="s">
        <v>890</v>
      </c>
      <c r="C625" s="80" t="s">
        <v>1446</v>
      </c>
      <c r="D625" s="82" t="s">
        <v>138</v>
      </c>
      <c r="E625" s="82" t="s">
        <v>640</v>
      </c>
      <c r="F625" s="26">
        <v>122.92</v>
      </c>
      <c r="G625" s="98">
        <f>F625*('Mieszkalne-ankiety'!$R$138/'Mieszkalne-ankiety'!$D$138)</f>
        <v>8.3907395255509467</v>
      </c>
      <c r="H625" s="115">
        <f>F625*('Mieszkalne-ankiety'!$S$138/'Mieszkalne-ankiety'!$D$138)</f>
        <v>2.6589502848761902E-2</v>
      </c>
      <c r="I625" s="89">
        <f>F625*('Mieszkalne-ankiety'!$T$138/'Mieszkalne-ankiety'!$D$138)</f>
        <v>5.4349125651707943E-2</v>
      </c>
      <c r="J625" s="95">
        <f>F625*('Mieszkalne-ankiety'!$U$138/'Mieszkalne-ankiety'!$D$138)</f>
        <v>117.8275227519274</v>
      </c>
    </row>
    <row r="626" spans="2:10" x14ac:dyDescent="0.25">
      <c r="B626" s="80" t="s">
        <v>347</v>
      </c>
      <c r="C626" s="80" t="s">
        <v>1446</v>
      </c>
      <c r="D626" s="82" t="s">
        <v>138</v>
      </c>
      <c r="E626" s="82" t="s">
        <v>640</v>
      </c>
      <c r="F626" s="26">
        <v>82.6</v>
      </c>
      <c r="G626" s="98">
        <f>F626*('Mieszkalne-ankiety'!$R$138/'Mieszkalne-ankiety'!$D$138)</f>
        <v>5.6384240547551912</v>
      </c>
      <c r="H626" s="115">
        <f>F626*('Mieszkalne-ankiety'!$S$138/'Mieszkalne-ankiety'!$D$138)</f>
        <v>1.7867661367619046E-2</v>
      </c>
      <c r="I626" s="89">
        <f>F626*('Mieszkalne-ankiety'!$T$138/'Mieszkalne-ankiety'!$D$138)</f>
        <v>3.6521622021079371E-2</v>
      </c>
      <c r="J626" s="95">
        <f>F626*('Mieszkalne-ankiety'!$U$138/'Mieszkalne-ankiety'!$D$138)</f>
        <v>79.177948090702913</v>
      </c>
    </row>
    <row r="627" spans="2:10" x14ac:dyDescent="0.25">
      <c r="B627" s="80" t="s">
        <v>891</v>
      </c>
      <c r="C627" s="80" t="s">
        <v>1446</v>
      </c>
      <c r="D627" s="82" t="s">
        <v>619</v>
      </c>
      <c r="E627" s="82" t="s">
        <v>640</v>
      </c>
      <c r="F627" s="26">
        <v>94.12</v>
      </c>
      <c r="G627" s="98">
        <f>F627*('Mieszkalne-ankiety'!$R$138/'Mieszkalne-ankiety'!$D$138)</f>
        <v>6.4247999035539785</v>
      </c>
      <c r="H627" s="115">
        <f>F627*('Mieszkalne-ankiety'!$S$138/'Mieszkalne-ankiety'!$D$138)</f>
        <v>2.0359616076517005E-2</v>
      </c>
      <c r="I627" s="89">
        <f>F627*('Mieszkalne-ankiety'!$T$138/'Mieszkalne-ankiety'!$D$138)</f>
        <v>4.1615194486973248E-2</v>
      </c>
      <c r="J627" s="95">
        <f>F627*('Mieszkalne-ankiety'!$U$138/'Mieszkalne-ankiety'!$D$138)</f>
        <v>90.220683708195637</v>
      </c>
    </row>
    <row r="628" spans="2:10" x14ac:dyDescent="0.25">
      <c r="B628" s="80" t="s">
        <v>892</v>
      </c>
      <c r="C628" s="80" t="s">
        <v>1446</v>
      </c>
      <c r="D628" s="82" t="s">
        <v>1731</v>
      </c>
      <c r="E628" s="82" t="s">
        <v>640</v>
      </c>
      <c r="F628" s="26">
        <v>85.59</v>
      </c>
      <c r="G628" s="98">
        <f>F628*('Mieszkalne-ankiety'!$R$138/'Mieszkalne-ankiety'!$D$138)</f>
        <v>5.8425268141222384</v>
      </c>
      <c r="H628" s="115">
        <f>F628*('Mieszkalne-ankiety'!$S$138/'Mieszkalne-ankiety'!$D$138)</f>
        <v>1.8514444751265305E-2</v>
      </c>
      <c r="I628" s="89">
        <f>F628*('Mieszkalne-ankiety'!$T$138/'Mieszkalne-ankiety'!$D$138)</f>
        <v>3.7843651680195926E-2</v>
      </c>
      <c r="J628" s="95">
        <f>F628*('Mieszkalne-ankiety'!$U$138/'Mieszkalne-ankiety'!$D$138)</f>
        <v>82.044074783090352</v>
      </c>
    </row>
    <row r="629" spans="2:10" x14ac:dyDescent="0.25">
      <c r="B629" s="80" t="s">
        <v>893</v>
      </c>
      <c r="C629" s="80" t="s">
        <v>1446</v>
      </c>
      <c r="D629" s="82" t="s">
        <v>1732</v>
      </c>
      <c r="E629" s="82" t="s">
        <v>640</v>
      </c>
      <c r="F629" s="26">
        <v>106.09</v>
      </c>
      <c r="G629" s="98">
        <f>F629*('Mieszkalne-ankiety'!$R$138/'Mieszkalne-ankiety'!$D$138)</f>
        <v>7.2418935589464688</v>
      </c>
      <c r="H629" s="115">
        <f>F629*('Mieszkalne-ankiety'!$S$138/'Mieszkalne-ankiety'!$D$138)</f>
        <v>2.2948912766231292E-2</v>
      </c>
      <c r="I629" s="89">
        <f>F629*('Mieszkalne-ankiety'!$T$138/'Mieszkalne-ankiety'!$D$138)</f>
        <v>4.6907734627316108E-2</v>
      </c>
      <c r="J629" s="95">
        <f>F629*('Mieszkalne-ankiety'!$U$138/'Mieszkalne-ankiety'!$D$138)</f>
        <v>101.69477618574665</v>
      </c>
    </row>
    <row r="630" spans="2:10" x14ac:dyDescent="0.25">
      <c r="B630" s="80" t="s">
        <v>894</v>
      </c>
      <c r="C630" s="80" t="s">
        <v>1446</v>
      </c>
      <c r="D630" s="82" t="s">
        <v>287</v>
      </c>
      <c r="E630" s="82" t="s">
        <v>640</v>
      </c>
      <c r="F630" s="26">
        <v>98.29</v>
      </c>
      <c r="G630" s="98">
        <f>F630*('Mieszkalne-ankiety'!$R$138/'Mieszkalne-ankiety'!$D$138)</f>
        <v>6.7094515779889567</v>
      </c>
      <c r="H630" s="115">
        <f>F630*('Mieszkalne-ankiety'!$S$138/'Mieszkalne-ankiety'!$D$138)</f>
        <v>2.1261651765414967E-2</v>
      </c>
      <c r="I630" s="89">
        <f>F630*('Mieszkalne-ankiety'!$T$138/'Mieszkalne-ankiety'!$D$138)</f>
        <v>4.3458961603533797E-2</v>
      </c>
      <c r="J630" s="95">
        <f>F630*('Mieszkalne-ankiety'!$U$138/'Mieszkalne-ankiety'!$D$138)</f>
        <v>94.217923944735958</v>
      </c>
    </row>
    <row r="631" spans="2:10" x14ac:dyDescent="0.25">
      <c r="B631" s="80" t="s">
        <v>895</v>
      </c>
      <c r="C631" s="80" t="s">
        <v>1446</v>
      </c>
      <c r="D631" s="82" t="s">
        <v>696</v>
      </c>
      <c r="E631" s="82" t="s">
        <v>640</v>
      </c>
      <c r="F631" s="26">
        <v>65.75</v>
      </c>
      <c r="G631" s="98">
        <f>F631*('Mieszkalne-ankiety'!$R$138/'Mieszkalne-ankiety'!$D$138)</f>
        <v>4.4882128523021043</v>
      </c>
      <c r="H631" s="115">
        <f>F631*('Mieszkalne-ankiety'!$S$138/'Mieszkalne-ankiety'!$D$138)</f>
        <v>1.4222744974829931E-2</v>
      </c>
      <c r="I631" s="89">
        <f>F631*('Mieszkalne-ankiety'!$T$138/'Mieszkalne-ankiety'!$D$138)</f>
        <v>2.9071387988934244E-2</v>
      </c>
      <c r="J631" s="95">
        <f>F631*('Mieszkalne-ankiety'!$U$138/'Mieszkalne-ankiety'!$D$138)</f>
        <v>63.026030108519578</v>
      </c>
    </row>
    <row r="632" spans="2:10" x14ac:dyDescent="0.25">
      <c r="B632" s="80" t="s">
        <v>896</v>
      </c>
      <c r="C632" s="80" t="s">
        <v>1446</v>
      </c>
      <c r="D632" s="82" t="s">
        <v>443</v>
      </c>
      <c r="E632" s="82" t="s">
        <v>640</v>
      </c>
      <c r="F632" s="26">
        <v>89.34</v>
      </c>
      <c r="G632" s="98">
        <f>F632*('Mieszkalne-ankiety'!$R$138/'Mieszkalne-ankiety'!$D$138)</f>
        <v>6.0985085357364266</v>
      </c>
      <c r="H632" s="115">
        <f>F632*('Mieszkalne-ankiety'!$S$138/'Mieszkalne-ankiety'!$D$138)</f>
        <v>1.9325627924734693E-2</v>
      </c>
      <c r="I632" s="89">
        <f>F632*('Mieszkalne-ankiety'!$T$138/'Mieszkalne-ankiety'!$D$138)</f>
        <v>3.9501715633937423E-2</v>
      </c>
      <c r="J632" s="95">
        <f>F632*('Mieszkalne-ankiety'!$U$138/'Mieszkalne-ankiety'!$D$138)</f>
        <v>85.638715283576261</v>
      </c>
    </row>
    <row r="633" spans="2:10" x14ac:dyDescent="0.25">
      <c r="B633" s="80" t="s">
        <v>897</v>
      </c>
      <c r="C633" s="80" t="s">
        <v>1446</v>
      </c>
      <c r="D633" s="82" t="s">
        <v>448</v>
      </c>
      <c r="E633" s="82" t="s">
        <v>640</v>
      </c>
      <c r="F633" s="26">
        <v>100.85</v>
      </c>
      <c r="G633" s="98">
        <f>F633*('Mieszkalne-ankiety'!$R$138/'Mieszkalne-ankiety'!$D$138)</f>
        <v>6.8842017666109081</v>
      </c>
      <c r="H633" s="115">
        <f>F633*('Mieszkalne-ankiety'!$S$138/'Mieszkalne-ankiety'!$D$138)</f>
        <v>2.1815419478503399E-2</v>
      </c>
      <c r="I633" s="89">
        <f>F633*('Mieszkalne-ankiety'!$T$138/'Mieszkalne-ankiety'!$D$138)</f>
        <v>4.4590866595954654E-2</v>
      </c>
      <c r="J633" s="95">
        <f>F633*('Mieszkalne-ankiety'!$U$138/'Mieszkalne-ankiety'!$D$138)</f>
        <v>96.67186519306766</v>
      </c>
    </row>
    <row r="634" spans="2:10" x14ac:dyDescent="0.25">
      <c r="B634" s="80" t="s">
        <v>898</v>
      </c>
      <c r="C634" s="80" t="s">
        <v>1446</v>
      </c>
      <c r="D634" s="82" t="s">
        <v>155</v>
      </c>
      <c r="E634" s="82" t="s">
        <v>640</v>
      </c>
      <c r="F634" s="26">
        <v>145.1</v>
      </c>
      <c r="G634" s="98">
        <f>F634*('Mieszkalne-ankiety'!$R$138/'Mieszkalne-ankiety'!$D$138)</f>
        <v>9.9047860816583331</v>
      </c>
      <c r="H634" s="115">
        <f>F634*('Mieszkalne-ankiety'!$S$138/'Mieszkalne-ankiety'!$D$138)</f>
        <v>3.1387380925442174E-2</v>
      </c>
      <c r="I634" s="89">
        <f>F634*('Mieszkalne-ankiety'!$T$138/'Mieszkalne-ankiety'!$D$138)</f>
        <v>6.415602125010432E-2</v>
      </c>
      <c r="J634" s="95">
        <f>F634*('Mieszkalne-ankiety'!$U$138/'Mieszkalne-ankiety'!$D$138)</f>
        <v>139.08862309880138</v>
      </c>
    </row>
    <row r="635" spans="2:10" x14ac:dyDescent="0.25">
      <c r="B635" s="80" t="s">
        <v>537</v>
      </c>
      <c r="C635" s="80" t="s">
        <v>1446</v>
      </c>
      <c r="D635" s="82" t="s">
        <v>633</v>
      </c>
      <c r="E635" s="82" t="s">
        <v>640</v>
      </c>
      <c r="F635" s="26">
        <v>82.96</v>
      </c>
      <c r="G635" s="98">
        <f>F635*('Mieszkalne-ankiety'!$R$138/'Mieszkalne-ankiety'!$D$138)</f>
        <v>5.6629983000301536</v>
      </c>
      <c r="H635" s="115">
        <f>F635*('Mieszkalne-ankiety'!$S$138/'Mieszkalne-ankiety'!$D$138)</f>
        <v>1.7945534952272107E-2</v>
      </c>
      <c r="I635" s="89">
        <f>F635*('Mieszkalne-ankiety'!$T$138/'Mieszkalne-ankiety'!$D$138)</f>
        <v>3.6680796160638553E-2</v>
      </c>
      <c r="J635" s="95">
        <f>F635*('Mieszkalne-ankiety'!$U$138/'Mieszkalne-ankiety'!$D$138)</f>
        <v>79.523033578749562</v>
      </c>
    </row>
    <row r="636" spans="2:10" x14ac:dyDescent="0.25">
      <c r="B636" s="80" t="s">
        <v>536</v>
      </c>
      <c r="C636" s="80" t="s">
        <v>1446</v>
      </c>
      <c r="D636" s="82" t="s">
        <v>452</v>
      </c>
      <c r="E636" s="82" t="s">
        <v>640</v>
      </c>
      <c r="F636" s="26">
        <v>118.29</v>
      </c>
      <c r="G636" s="98">
        <f>F636*('Mieszkalne-ankiety'!$R$138/'Mieszkalne-ankiety'!$D$138)</f>
        <v>8.0746874265979613</v>
      </c>
      <c r="H636" s="115">
        <f>F636*('Mieszkalne-ankiety'!$S$138/'Mieszkalne-ankiety'!$D$138)</f>
        <v>2.5587962023918366E-2</v>
      </c>
      <c r="I636" s="89">
        <f>F636*('Mieszkalne-ankiety'!$T$138/'Mieszkalne-ankiety'!$D$138)</f>
        <v>5.2301969356821777E-2</v>
      </c>
      <c r="J636" s="95">
        <f>F636*('Mieszkalne-ankiety'!$U$138/'Mieszkalne-ankiety'!$D$138)</f>
        <v>113.38933994732747</v>
      </c>
    </row>
    <row r="637" spans="2:10" x14ac:dyDescent="0.25">
      <c r="B637" s="80" t="s">
        <v>899</v>
      </c>
      <c r="C637" s="80" t="s">
        <v>1446</v>
      </c>
      <c r="D637" s="82" t="s">
        <v>699</v>
      </c>
      <c r="E637" s="82" t="s">
        <v>640</v>
      </c>
      <c r="F637" s="26">
        <v>126.76</v>
      </c>
      <c r="G637" s="98">
        <f>F637*('Mieszkalne-ankiety'!$R$138/'Mieszkalne-ankiety'!$D$138)</f>
        <v>8.6528648084838746</v>
      </c>
      <c r="H637" s="115">
        <f>F637*('Mieszkalne-ankiety'!$S$138/'Mieszkalne-ankiety'!$D$138)</f>
        <v>2.7420154418394557E-2</v>
      </c>
      <c r="I637" s="89">
        <f>F637*('Mieszkalne-ankiety'!$T$138/'Mieszkalne-ankiety'!$D$138)</f>
        <v>5.6046983140339242E-2</v>
      </c>
      <c r="J637" s="95">
        <f>F637*('Mieszkalne-ankiety'!$U$138/'Mieszkalne-ankiety'!$D$138)</f>
        <v>121.50843462442496</v>
      </c>
    </row>
    <row r="638" spans="2:10" x14ac:dyDescent="0.25">
      <c r="B638" s="80" t="s">
        <v>900</v>
      </c>
      <c r="C638" s="80" t="s">
        <v>1446</v>
      </c>
      <c r="D638" s="82" t="s">
        <v>701</v>
      </c>
      <c r="E638" s="82" t="s">
        <v>640</v>
      </c>
      <c r="F638" s="26">
        <v>89.23</v>
      </c>
      <c r="G638" s="98">
        <f>F638*('Mieszkalne-ankiety'!$R$138/'Mieszkalne-ankiety'!$D$138)</f>
        <v>6.0909997385690771</v>
      </c>
      <c r="H638" s="115">
        <f>F638*('Mieszkalne-ankiety'!$S$138/'Mieszkalne-ankiety'!$D$138)</f>
        <v>1.9301833218312924E-2</v>
      </c>
      <c r="I638" s="89">
        <f>F638*('Mieszkalne-ankiety'!$T$138/'Mieszkalne-ankiety'!$D$138)</f>
        <v>3.9453079091294335E-2</v>
      </c>
      <c r="J638" s="95">
        <f>F638*('Mieszkalne-ankiety'!$U$138/'Mieszkalne-ankiety'!$D$138)</f>
        <v>85.533272495562002</v>
      </c>
    </row>
    <row r="639" spans="2:10" x14ac:dyDescent="0.25">
      <c r="B639" s="80" t="s">
        <v>901</v>
      </c>
      <c r="C639" s="80" t="s">
        <v>1446</v>
      </c>
      <c r="D639" s="82" t="s">
        <v>707</v>
      </c>
      <c r="E639" s="82" t="s">
        <v>640</v>
      </c>
      <c r="F639" s="26">
        <v>90.77</v>
      </c>
      <c r="G639" s="98">
        <f>F639*('Mieszkalne-ankiety'!$R$138/'Mieszkalne-ankiety'!$D$138)</f>
        <v>6.1961228989119697</v>
      </c>
      <c r="H639" s="115">
        <f>F639*('Mieszkalne-ankiety'!$S$138/'Mieszkalne-ankiety'!$D$138)</f>
        <v>1.9634959108217685E-2</v>
      </c>
      <c r="I639" s="89">
        <f>F639*('Mieszkalne-ankiety'!$T$138/'Mieszkalne-ankiety'!$D$138)</f>
        <v>4.0133990688297511E-2</v>
      </c>
      <c r="J639" s="95">
        <f>F639*('Mieszkalne-ankiety'!$U$138/'Mieszkalne-ankiety'!$D$138)</f>
        <v>87.009471527761548</v>
      </c>
    </row>
    <row r="640" spans="2:10" x14ac:dyDescent="0.25">
      <c r="B640" s="80" t="s">
        <v>462</v>
      </c>
      <c r="C640" s="80" t="s">
        <v>1446</v>
      </c>
      <c r="D640" s="82" t="s">
        <v>247</v>
      </c>
      <c r="E640" s="82" t="s">
        <v>640</v>
      </c>
      <c r="F640" s="26">
        <v>89.05</v>
      </c>
      <c r="G640" s="98">
        <f>F640*('Mieszkalne-ankiety'!$R$138/'Mieszkalne-ankiety'!$D$138)</f>
        <v>6.0787126159315958</v>
      </c>
      <c r="H640" s="115">
        <f>F640*('Mieszkalne-ankiety'!$S$138/'Mieszkalne-ankiety'!$D$138)</f>
        <v>1.9262896425986394E-2</v>
      </c>
      <c r="I640" s="89">
        <f>F640*('Mieszkalne-ankiety'!$T$138/'Mieszkalne-ankiety'!$D$138)</f>
        <v>3.9373492021514744E-2</v>
      </c>
      <c r="J640" s="95">
        <f>F640*('Mieszkalne-ankiety'!$U$138/'Mieszkalne-ankiety'!$D$138)</f>
        <v>85.36072975153867</v>
      </c>
    </row>
    <row r="641" spans="2:10" x14ac:dyDescent="0.25">
      <c r="B641" s="80" t="s">
        <v>902</v>
      </c>
      <c r="C641" s="80" t="s">
        <v>1446</v>
      </c>
      <c r="D641" s="82" t="s">
        <v>246</v>
      </c>
      <c r="E641" s="82" t="s">
        <v>640</v>
      </c>
      <c r="F641" s="26">
        <v>104.95</v>
      </c>
      <c r="G641" s="98">
        <f>F641*('Mieszkalne-ankiety'!$R$138/'Mieszkalne-ankiety'!$D$138)</f>
        <v>7.1640751155757547</v>
      </c>
      <c r="H641" s="115">
        <f>F641*('Mieszkalne-ankiety'!$S$138/'Mieszkalne-ankiety'!$D$138)</f>
        <v>2.2702313081496596E-2</v>
      </c>
      <c r="I641" s="89">
        <f>F641*('Mieszkalne-ankiety'!$T$138/'Mieszkalne-ankiety'!$D$138)</f>
        <v>4.6403683185378693E-2</v>
      </c>
      <c r="J641" s="95">
        <f>F641*('Mieszkalne-ankiety'!$U$138/'Mieszkalne-ankiety'!$D$138)</f>
        <v>100.60200547359894</v>
      </c>
    </row>
    <row r="642" spans="2:10" x14ac:dyDescent="0.25">
      <c r="B642" s="80" t="s">
        <v>598</v>
      </c>
      <c r="C642" s="80" t="s">
        <v>1446</v>
      </c>
      <c r="D642" s="82" t="s">
        <v>609</v>
      </c>
      <c r="E642" s="82" t="s">
        <v>640</v>
      </c>
      <c r="F642" s="26">
        <v>62.11</v>
      </c>
      <c r="G642" s="98">
        <f>F642*('Mieszkalne-ankiety'!$R$138/'Mieszkalne-ankiety'!$D$138)</f>
        <v>4.2397399278552657</v>
      </c>
      <c r="H642" s="115">
        <f>F642*('Mieszkalne-ankiety'!$S$138/'Mieszkalne-ankiety'!$D$138)</f>
        <v>1.3435356507782312E-2</v>
      </c>
      <c r="I642" s="89">
        <f>F642*('Mieszkalne-ankiety'!$T$138/'Mieszkalne-ankiety'!$D$138)</f>
        <v>2.7461960577835832E-2</v>
      </c>
      <c r="J642" s="95">
        <f>F642*('Mieszkalne-ankiety'!$U$138/'Mieszkalne-ankiety'!$D$138)</f>
        <v>59.53683239604792</v>
      </c>
    </row>
    <row r="643" spans="2:10" x14ac:dyDescent="0.25">
      <c r="B643" s="80" t="s">
        <v>903</v>
      </c>
      <c r="C643" s="80" t="s">
        <v>1446</v>
      </c>
      <c r="D643" s="82" t="s">
        <v>718</v>
      </c>
      <c r="E643" s="82" t="s">
        <v>640</v>
      </c>
      <c r="F643" s="26">
        <v>85.71</v>
      </c>
      <c r="G643" s="98">
        <f>F643*('Mieszkalne-ankiety'!$R$138/'Mieszkalne-ankiety'!$D$138)</f>
        <v>5.8507182292138911</v>
      </c>
      <c r="H643" s="115">
        <f>F643*('Mieszkalne-ankiety'!$S$138/'Mieszkalne-ankiety'!$D$138)</f>
        <v>1.8540402612816323E-2</v>
      </c>
      <c r="I643" s="89">
        <f>F643*('Mieszkalne-ankiety'!$T$138/'Mieszkalne-ankiety'!$D$138)</f>
        <v>3.7896709726715647E-2</v>
      </c>
      <c r="J643" s="95">
        <f>F643*('Mieszkalne-ankiety'!$U$138/'Mieszkalne-ankiety'!$D$138)</f>
        <v>82.159103279105892</v>
      </c>
    </row>
    <row r="644" spans="2:10" x14ac:dyDescent="0.25">
      <c r="B644" s="80" t="s">
        <v>904</v>
      </c>
      <c r="C644" s="80" t="s">
        <v>1446</v>
      </c>
      <c r="D644" s="82" t="s">
        <v>1733</v>
      </c>
      <c r="E644" s="82" t="s">
        <v>640</v>
      </c>
      <c r="F644" s="26">
        <v>89.04</v>
      </c>
      <c r="G644" s="98">
        <f>F644*('Mieszkalne-ankiety'!$R$138/'Mieszkalne-ankiety'!$D$138)</f>
        <v>6.0780299980072918</v>
      </c>
      <c r="H644" s="115">
        <f>F644*('Mieszkalne-ankiety'!$S$138/'Mieszkalne-ankiety'!$D$138)</f>
        <v>1.9260733270857141E-2</v>
      </c>
      <c r="I644" s="89">
        <f>F644*('Mieszkalne-ankiety'!$T$138/'Mieszkalne-ankiety'!$D$138)</f>
        <v>3.9369070517638105E-2</v>
      </c>
      <c r="J644" s="95">
        <f>F644*('Mieszkalne-ankiety'!$U$138/'Mieszkalne-ankiety'!$D$138)</f>
        <v>85.351144043537388</v>
      </c>
    </row>
    <row r="645" spans="2:10" x14ac:dyDescent="0.25">
      <c r="B645" s="80" t="s">
        <v>905</v>
      </c>
      <c r="C645" s="80" t="s">
        <v>1446</v>
      </c>
      <c r="D645" s="82" t="s">
        <v>719</v>
      </c>
      <c r="E645" s="82" t="s">
        <v>640</v>
      </c>
      <c r="F645" s="26">
        <v>100.3</v>
      </c>
      <c r="G645" s="98">
        <f>F645*('Mieszkalne-ankiety'!$R$138/'Mieszkalne-ankiety'!$D$138)</f>
        <v>6.8466577807741613</v>
      </c>
      <c r="H645" s="115">
        <f>F645*('Mieszkalne-ankiety'!$S$138/'Mieszkalne-ankiety'!$D$138)</f>
        <v>2.1696445946394555E-2</v>
      </c>
      <c r="I645" s="89">
        <f>F645*('Mieszkalne-ankiety'!$T$138/'Mieszkalne-ankiety'!$D$138)</f>
        <v>4.4347683882739235E-2</v>
      </c>
      <c r="J645" s="95">
        <f>F645*('Mieszkalne-ankiety'!$U$138/'Mieszkalne-ankiety'!$D$138)</f>
        <v>96.144651252996397</v>
      </c>
    </row>
    <row r="646" spans="2:10" x14ac:dyDescent="0.25">
      <c r="B646" s="80" t="s">
        <v>459</v>
      </c>
      <c r="C646" s="80" t="s">
        <v>1446</v>
      </c>
      <c r="D646" s="82" t="s">
        <v>278</v>
      </c>
      <c r="E646" s="82" t="s">
        <v>640</v>
      </c>
      <c r="F646" s="26">
        <v>86.23</v>
      </c>
      <c r="G646" s="98">
        <f>F646*('Mieszkalne-ankiety'!$R$138/'Mieszkalne-ankiety'!$D$138)</f>
        <v>5.8862143612777258</v>
      </c>
      <c r="H646" s="115">
        <f>F646*('Mieszkalne-ankiety'!$S$138/'Mieszkalne-ankiety'!$D$138)</f>
        <v>1.8652886679537413E-2</v>
      </c>
      <c r="I646" s="89">
        <f>F646*('Mieszkalne-ankiety'!$T$138/'Mieszkalne-ankiety'!$D$138)</f>
        <v>3.8126627928301141E-2</v>
      </c>
      <c r="J646" s="95">
        <f>F646*('Mieszkalne-ankiety'!$U$138/'Mieszkalne-ankiety'!$D$138)</f>
        <v>82.657560095173281</v>
      </c>
    </row>
    <row r="647" spans="2:10" x14ac:dyDescent="0.25">
      <c r="B647" s="80" t="s">
        <v>906</v>
      </c>
      <c r="C647" s="80" t="s">
        <v>1446</v>
      </c>
      <c r="D647" s="82" t="s">
        <v>309</v>
      </c>
      <c r="E647" s="82" t="s">
        <v>640</v>
      </c>
      <c r="F647" s="26">
        <v>64.83</v>
      </c>
      <c r="G647" s="98">
        <f>F647*('Mieszkalne-ankiety'!$R$138/'Mieszkalne-ankiety'!$D$138)</f>
        <v>4.4254120032660902</v>
      </c>
      <c r="H647" s="115">
        <f>F647*('Mieszkalne-ankiety'!$S$138/'Mieszkalne-ankiety'!$D$138)</f>
        <v>1.4023734702938774E-2</v>
      </c>
      <c r="I647" s="89">
        <f>F647*('Mieszkalne-ankiety'!$T$138/'Mieszkalne-ankiety'!$D$138)</f>
        <v>2.8664609632282997E-2</v>
      </c>
      <c r="J647" s="95">
        <f>F647*('Mieszkalne-ankiety'!$U$138/'Mieszkalne-ankiety'!$D$138)</f>
        <v>62.144144972400362</v>
      </c>
    </row>
    <row r="648" spans="2:10" x14ac:dyDescent="0.25">
      <c r="B648" s="80" t="s">
        <v>907</v>
      </c>
      <c r="C648" s="80" t="s">
        <v>1446</v>
      </c>
      <c r="D648" s="82" t="s">
        <v>491</v>
      </c>
      <c r="E648" s="82" t="s">
        <v>640</v>
      </c>
      <c r="F648" s="26">
        <v>73.709999999999994</v>
      </c>
      <c r="G648" s="98">
        <f>F648*('Mieszkalne-ankiety'!$R$138/'Mieszkalne-ankiety'!$D$138)</f>
        <v>5.0315767200484887</v>
      </c>
      <c r="H648" s="115">
        <f>F648*('Mieszkalne-ankiety'!$S$138/'Mieszkalne-ankiety'!$D$138)</f>
        <v>1.5944616457714281E-2</v>
      </c>
      <c r="I648" s="89">
        <f>F648*('Mieszkalne-ankiety'!$T$138/'Mieszkalne-ankiety'!$D$138)</f>
        <v>3.2590905074742861E-2</v>
      </c>
      <c r="J648" s="95">
        <f>F648*('Mieszkalne-ankiety'!$U$138/'Mieszkalne-ankiety'!$D$138)</f>
        <v>70.656253677550993</v>
      </c>
    </row>
    <row r="649" spans="2:10" x14ac:dyDescent="0.25">
      <c r="B649" s="80" t="s">
        <v>458</v>
      </c>
      <c r="C649" s="80" t="s">
        <v>1446</v>
      </c>
      <c r="D649" s="82" t="s">
        <v>1734</v>
      </c>
      <c r="E649" s="82" t="s">
        <v>640</v>
      </c>
      <c r="F649" s="26">
        <v>123.5</v>
      </c>
      <c r="G649" s="98">
        <f>F649*('Mieszkalne-ankiety'!$R$138/'Mieszkalne-ankiety'!$D$138)</f>
        <v>8.4303313651606064</v>
      </c>
      <c r="H649" s="115">
        <f>F649*('Mieszkalne-ankiety'!$S$138/'Mieszkalne-ankiety'!$D$138)</f>
        <v>2.6714965846258501E-2</v>
      </c>
      <c r="I649" s="89">
        <f>F649*('Mieszkalne-ankiety'!$T$138/'Mieszkalne-ankiety'!$D$138)</f>
        <v>5.4605572876553293E-2</v>
      </c>
      <c r="J649" s="95">
        <f>F649*('Mieszkalne-ankiety'!$U$138/'Mieszkalne-ankiety'!$D$138)</f>
        <v>118.38349381600256</v>
      </c>
    </row>
    <row r="650" spans="2:10" x14ac:dyDescent="0.25">
      <c r="B650" s="80" t="s">
        <v>908</v>
      </c>
      <c r="C650" s="80" t="s">
        <v>1446</v>
      </c>
      <c r="D650" s="82" t="s">
        <v>288</v>
      </c>
      <c r="E650" s="82" t="s">
        <v>640</v>
      </c>
      <c r="F650" s="26">
        <v>92.52</v>
      </c>
      <c r="G650" s="98">
        <f>F650*('Mieszkalne-ankiety'!$R$138/'Mieszkalne-ankiety'!$D$138)</f>
        <v>6.3155810356652582</v>
      </c>
      <c r="H650" s="115">
        <f>F650*('Mieszkalne-ankiety'!$S$138/'Mieszkalne-ankiety'!$D$138)</f>
        <v>2.0013511255836731E-2</v>
      </c>
      <c r="I650" s="89">
        <f>F650*('Mieszkalne-ankiety'!$T$138/'Mieszkalne-ankiety'!$D$138)</f>
        <v>4.0907753866710209E-2</v>
      </c>
      <c r="J650" s="95">
        <f>F650*('Mieszkalne-ankiety'!$U$138/'Mieszkalne-ankiety'!$D$138)</f>
        <v>88.6869704279883</v>
      </c>
    </row>
    <row r="651" spans="2:10" x14ac:dyDescent="0.25">
      <c r="B651" s="80" t="s">
        <v>909</v>
      </c>
      <c r="C651" s="80" t="s">
        <v>1446</v>
      </c>
      <c r="D651" s="82" t="s">
        <v>568</v>
      </c>
      <c r="E651" s="82" t="s">
        <v>640</v>
      </c>
      <c r="F651" s="26">
        <v>62.14</v>
      </c>
      <c r="G651" s="98">
        <f>F651*('Mieszkalne-ankiety'!$R$138/'Mieszkalne-ankiety'!$D$138)</f>
        <v>4.2417877816281795</v>
      </c>
      <c r="H651" s="115">
        <f>F651*('Mieszkalne-ankiety'!$S$138/'Mieszkalne-ankiety'!$D$138)</f>
        <v>1.3441845973170066E-2</v>
      </c>
      <c r="I651" s="89">
        <f>F651*('Mieszkalne-ankiety'!$T$138/'Mieszkalne-ankiety'!$D$138)</f>
        <v>2.7475225089465764E-2</v>
      </c>
      <c r="J651" s="95">
        <f>F651*('Mieszkalne-ankiety'!$U$138/'Mieszkalne-ankiety'!$D$138)</f>
        <v>59.565589520051809</v>
      </c>
    </row>
    <row r="652" spans="2:10" x14ac:dyDescent="0.25">
      <c r="B652" s="80" t="s">
        <v>910</v>
      </c>
      <c r="C652" s="80" t="s">
        <v>1446</v>
      </c>
      <c r="D652" s="82" t="s">
        <v>1735</v>
      </c>
      <c r="E652" s="82" t="s">
        <v>640</v>
      </c>
      <c r="F652" s="26">
        <v>85.1</v>
      </c>
      <c r="G652" s="98">
        <f>F652*('Mieszkalne-ankiety'!$R$138/'Mieszkalne-ankiety'!$D$138)</f>
        <v>5.8090785358313166</v>
      </c>
      <c r="H652" s="115">
        <f>F652*('Mieszkalne-ankiety'!$S$138/'Mieszkalne-ankiety'!$D$138)</f>
        <v>1.8408450149931969E-2</v>
      </c>
      <c r="I652" s="89">
        <f>F652*('Mieszkalne-ankiety'!$T$138/'Mieszkalne-ankiety'!$D$138)</f>
        <v>3.7626997990240364E-2</v>
      </c>
      <c r="J652" s="95">
        <f>F652*('Mieszkalne-ankiety'!$U$138/'Mieszkalne-ankiety'!$D$138)</f>
        <v>81.574375091026852</v>
      </c>
    </row>
    <row r="653" spans="2:10" x14ac:dyDescent="0.25">
      <c r="B653" s="80" t="s">
        <v>911</v>
      </c>
      <c r="C653" s="80" t="s">
        <v>1446</v>
      </c>
      <c r="D653" s="82" t="s">
        <v>1736</v>
      </c>
      <c r="E653" s="82" t="s">
        <v>245</v>
      </c>
      <c r="F653" s="26">
        <v>145.99</v>
      </c>
      <c r="G653" s="98">
        <f>F653*('Mieszkalne-ankiety'!$R$138/'Mieszkalne-ankiety'!$D$138)</f>
        <v>9.9655390769214343</v>
      </c>
      <c r="H653" s="115">
        <f>F653*('Mieszkalne-ankiety'!$S$138/'Mieszkalne-ankiety'!$D$138)</f>
        <v>3.1579901731945574E-2</v>
      </c>
      <c r="I653" s="89">
        <f>F653*('Mieszkalne-ankiety'!$T$138/'Mieszkalne-ankiety'!$D$138)</f>
        <v>6.4549535095125635E-2</v>
      </c>
      <c r="J653" s="95">
        <f>F653*('Mieszkalne-ankiety'!$U$138/'Mieszkalne-ankiety'!$D$138)</f>
        <v>139.9417511109167</v>
      </c>
    </row>
    <row r="654" spans="2:10" x14ac:dyDescent="0.25">
      <c r="B654" s="80" t="s">
        <v>912</v>
      </c>
      <c r="C654" s="80" t="s">
        <v>1446</v>
      </c>
      <c r="D654" s="82" t="s">
        <v>1650</v>
      </c>
      <c r="E654" s="82" t="s">
        <v>245</v>
      </c>
      <c r="F654" s="26">
        <v>135.68</v>
      </c>
      <c r="G654" s="98">
        <f>F654*('Mieszkalne-ankiety'!$R$138/'Mieszkalne-ankiety'!$D$138)</f>
        <v>9.2617599969634909</v>
      </c>
      <c r="H654" s="115">
        <f>F654*('Mieszkalne-ankiety'!$S$138/'Mieszkalne-ankiety'!$D$138)</f>
        <v>2.9349688793687073E-2</v>
      </c>
      <c r="I654" s="89">
        <f>F654*('Mieszkalne-ankiety'!$T$138/'Mieszkalne-ankiety'!$D$138)</f>
        <v>5.9990964598305684E-2</v>
      </c>
      <c r="J654" s="95">
        <f>F654*('Mieszkalne-ankiety'!$U$138/'Mieszkalne-ankiety'!$D$138)</f>
        <v>130.05888616158077</v>
      </c>
    </row>
    <row r="655" spans="2:10" x14ac:dyDescent="0.25">
      <c r="B655" s="80" t="s">
        <v>913</v>
      </c>
      <c r="C655" s="80" t="s">
        <v>1446</v>
      </c>
      <c r="D655" s="82" t="s">
        <v>1737</v>
      </c>
      <c r="E655" s="82" t="s">
        <v>245</v>
      </c>
      <c r="F655" s="26">
        <v>135.91</v>
      </c>
      <c r="G655" s="98">
        <f>F655*('Mieszkalne-ankiety'!$R$138/'Mieszkalne-ankiety'!$D$138)</f>
        <v>9.2774602092224949</v>
      </c>
      <c r="H655" s="115">
        <f>F655*('Mieszkalne-ankiety'!$S$138/'Mieszkalne-ankiety'!$D$138)</f>
        <v>2.939944136165986E-2</v>
      </c>
      <c r="I655" s="89">
        <f>F655*('Mieszkalne-ankiety'!$T$138/'Mieszkalne-ankiety'!$D$138)</f>
        <v>6.0092659187468485E-2</v>
      </c>
      <c r="J655" s="95">
        <f>F655*('Mieszkalne-ankiety'!$U$138/'Mieszkalne-ankiety'!$D$138)</f>
        <v>130.27935744561057</v>
      </c>
    </row>
    <row r="656" spans="2:10" x14ac:dyDescent="0.25">
      <c r="B656" s="80" t="s">
        <v>914</v>
      </c>
      <c r="C656" s="80" t="s">
        <v>1446</v>
      </c>
      <c r="D656" s="82" t="s">
        <v>1738</v>
      </c>
      <c r="E656" s="82" t="s">
        <v>245</v>
      </c>
      <c r="F656" s="26">
        <v>109.5</v>
      </c>
      <c r="G656" s="98">
        <f>F656*('Mieszkalne-ankiety'!$R$138/'Mieszkalne-ankiety'!$D$138)</f>
        <v>7.4746662711343035</v>
      </c>
      <c r="H656" s="115">
        <f>F656*('Mieszkalne-ankiety'!$S$138/'Mieszkalne-ankiety'!$D$138)</f>
        <v>2.3686548665306121E-2</v>
      </c>
      <c r="I656" s="89">
        <f>F656*('Mieszkalne-ankiety'!$T$138/'Mieszkalne-ankiety'!$D$138)</f>
        <v>4.8415467449251709E-2</v>
      </c>
      <c r="J656" s="95">
        <f>F656*('Mieszkalne-ankiety'!$U$138/'Mieszkalne-ankiety'!$D$138)</f>
        <v>104.9635026141885</v>
      </c>
    </row>
    <row r="657" spans="2:10" x14ac:dyDescent="0.25">
      <c r="B657" s="80" t="s">
        <v>915</v>
      </c>
      <c r="C657" s="80" t="s">
        <v>1446</v>
      </c>
      <c r="D657" s="82" t="s">
        <v>1739</v>
      </c>
      <c r="E657" s="82" t="s">
        <v>245</v>
      </c>
      <c r="F657" s="26">
        <v>113.52</v>
      </c>
      <c r="G657" s="98">
        <f>F657*('Mieszkalne-ankiety'!$R$138/'Mieszkalne-ankiety'!$D$138)</f>
        <v>7.7490786767047135</v>
      </c>
      <c r="H657" s="115">
        <f>F657*('Mieszkalne-ankiety'!$S$138/'Mieszkalne-ankiety'!$D$138)</f>
        <v>2.4556137027265303E-2</v>
      </c>
      <c r="I657" s="89">
        <f>F657*('Mieszkalne-ankiety'!$T$138/'Mieszkalne-ankiety'!$D$138)</f>
        <v>5.0192912007662592E-2</v>
      </c>
      <c r="J657" s="95">
        <f>F657*('Mieszkalne-ankiety'!$U$138/'Mieszkalne-ankiety'!$D$138)</f>
        <v>108.81695723070938</v>
      </c>
    </row>
    <row r="658" spans="2:10" x14ac:dyDescent="0.25">
      <c r="B658" s="80" t="s">
        <v>455</v>
      </c>
      <c r="C658" s="80" t="s">
        <v>1446</v>
      </c>
      <c r="D658" s="82" t="s">
        <v>1740</v>
      </c>
      <c r="E658" s="82" t="s">
        <v>245</v>
      </c>
      <c r="F658" s="26">
        <v>104.01</v>
      </c>
      <c r="G658" s="98">
        <f>F658*('Mieszkalne-ankiety'!$R$138/'Mieszkalne-ankiety'!$D$138)</f>
        <v>7.0999090306911317</v>
      </c>
      <c r="H658" s="115">
        <f>F658*('Mieszkalne-ankiety'!$S$138/'Mieszkalne-ankiety'!$D$138)</f>
        <v>2.2498976499346939E-2</v>
      </c>
      <c r="I658" s="89">
        <f>F658*('Mieszkalne-ankiety'!$T$138/'Mieszkalne-ankiety'!$D$138)</f>
        <v>4.598806182097416E-2</v>
      </c>
      <c r="J658" s="95">
        <f>F658*('Mieszkalne-ankiety'!$U$138/'Mieszkalne-ankiety'!$D$138)</f>
        <v>99.700948921477135</v>
      </c>
    </row>
    <row r="659" spans="2:10" x14ac:dyDescent="0.25">
      <c r="B659" s="80" t="s">
        <v>916</v>
      </c>
      <c r="C659" s="80" t="s">
        <v>1446</v>
      </c>
      <c r="D659" s="82" t="s">
        <v>1741</v>
      </c>
      <c r="E659" s="82" t="s">
        <v>245</v>
      </c>
      <c r="F659" s="26">
        <v>162</v>
      </c>
      <c r="G659" s="98">
        <f>F659*('Mieszkalne-ankiety'!$R$138/'Mieszkalne-ankiety'!$D$138)</f>
        <v>11.058410373732942</v>
      </c>
      <c r="H659" s="115">
        <f>F659*('Mieszkalne-ankiety'!$S$138/'Mieszkalne-ankiety'!$D$138)</f>
        <v>3.5043113093877545E-2</v>
      </c>
      <c r="I659" s="89">
        <f>F659*('Mieszkalne-ankiety'!$T$138/'Mieszkalne-ankiety'!$D$138)</f>
        <v>7.1628362801632664E-2</v>
      </c>
      <c r="J659" s="95">
        <f>F659*('Mieszkalne-ankiety'!$U$138/'Mieszkalne-ankiety'!$D$138)</f>
        <v>155.28846962099121</v>
      </c>
    </row>
    <row r="660" spans="2:10" x14ac:dyDescent="0.25">
      <c r="B660" s="80" t="s">
        <v>528</v>
      </c>
      <c r="C660" s="80" t="s">
        <v>1446</v>
      </c>
      <c r="D660" s="82" t="s">
        <v>1742</v>
      </c>
      <c r="E660" s="82" t="s">
        <v>245</v>
      </c>
      <c r="F660" s="26">
        <v>156.41999999999999</v>
      </c>
      <c r="G660" s="98">
        <f>F660*('Mieszkalne-ankiety'!$R$138/'Mieszkalne-ankiety'!$D$138)</f>
        <v>10.677509571971029</v>
      </c>
      <c r="H660" s="115">
        <f>F660*('Mieszkalne-ankiety'!$S$138/'Mieszkalne-ankiety'!$D$138)</f>
        <v>3.3836072531755093E-2</v>
      </c>
      <c r="I660" s="89">
        <f>F660*('Mieszkalne-ankiety'!$T$138/'Mieszkalne-ankiety'!$D$138)</f>
        <v>6.9161163638465306E-2</v>
      </c>
      <c r="J660" s="95">
        <f>F660*('Mieszkalne-ankiety'!$U$138/'Mieszkalne-ankiety'!$D$138)</f>
        <v>149.93964455626815</v>
      </c>
    </row>
    <row r="661" spans="2:10" x14ac:dyDescent="0.25">
      <c r="B661" s="80" t="s">
        <v>917</v>
      </c>
      <c r="C661" s="80" t="s">
        <v>1446</v>
      </c>
      <c r="D661" s="82" t="s">
        <v>1743</v>
      </c>
      <c r="E661" s="82" t="s">
        <v>245</v>
      </c>
      <c r="F661" s="26">
        <v>90.36</v>
      </c>
      <c r="G661" s="98">
        <f>F661*('Mieszkalne-ankiety'!$R$138/'Mieszkalne-ankiety'!$D$138)</f>
        <v>6.1681355640154854</v>
      </c>
      <c r="H661" s="115">
        <f>F661*('Mieszkalne-ankiety'!$S$138/'Mieszkalne-ankiety'!$D$138)</f>
        <v>1.9546269747918364E-2</v>
      </c>
      <c r="I661" s="89">
        <f>F661*('Mieszkalne-ankiety'!$T$138/'Mieszkalne-ankiety'!$D$138)</f>
        <v>3.9952709029355105E-2</v>
      </c>
      <c r="J661" s="95">
        <f>F661*('Mieszkalne-ankiety'!$U$138/'Mieszkalne-ankiety'!$D$138)</f>
        <v>86.616457499708417</v>
      </c>
    </row>
    <row r="662" spans="2:10" x14ac:dyDescent="0.25">
      <c r="B662" s="80" t="s">
        <v>918</v>
      </c>
      <c r="C662" s="80" t="s">
        <v>1446</v>
      </c>
      <c r="D662" s="82" t="s">
        <v>1744</v>
      </c>
      <c r="E662" s="82" t="s">
        <v>245</v>
      </c>
      <c r="F662" s="26">
        <v>82.89</v>
      </c>
      <c r="G662" s="98">
        <f>F662*('Mieszkalne-ankiety'!$R$138/'Mieszkalne-ankiety'!$D$138)</f>
        <v>5.6582199745600219</v>
      </c>
      <c r="H662" s="115">
        <f>F662*('Mieszkalne-ankiety'!$S$138/'Mieszkalne-ankiety'!$D$138)</f>
        <v>1.7930392866367346E-2</v>
      </c>
      <c r="I662" s="89">
        <f>F662*('Mieszkalne-ankiety'!$T$138/'Mieszkalne-ankiety'!$D$138)</f>
        <v>3.664984563350205E-2</v>
      </c>
      <c r="J662" s="95">
        <f>F662*('Mieszkalne-ankiety'!$U$138/'Mieszkalne-ankiety'!$D$138)</f>
        <v>79.455933622740503</v>
      </c>
    </row>
    <row r="663" spans="2:10" x14ac:dyDescent="0.25">
      <c r="B663" s="80" t="s">
        <v>919</v>
      </c>
      <c r="C663" s="80" t="s">
        <v>1446</v>
      </c>
      <c r="D663" s="82" t="s">
        <v>1745</v>
      </c>
      <c r="E663" s="82" t="s">
        <v>245</v>
      </c>
      <c r="F663" s="26">
        <v>148.22999999999999</v>
      </c>
      <c r="G663" s="98">
        <f>F663*('Mieszkalne-ankiety'!$R$138/'Mieszkalne-ankiety'!$D$138)</f>
        <v>10.118445491965641</v>
      </c>
      <c r="H663" s="115">
        <f>F663*('Mieszkalne-ankiety'!$S$138/'Mieszkalne-ankiety'!$D$138)</f>
        <v>3.2064448480897956E-2</v>
      </c>
      <c r="I663" s="89">
        <f>F663*('Mieszkalne-ankiety'!$T$138/'Mieszkalne-ankiety'!$D$138)</f>
        <v>6.5539951963493881E-2</v>
      </c>
      <c r="J663" s="95">
        <f>F663*('Mieszkalne-ankiety'!$U$138/'Mieszkalne-ankiety'!$D$138)</f>
        <v>142.08894970320694</v>
      </c>
    </row>
    <row r="664" spans="2:10" x14ac:dyDescent="0.25">
      <c r="B664" s="80" t="s">
        <v>920</v>
      </c>
      <c r="C664" s="80" t="s">
        <v>1446</v>
      </c>
      <c r="D664" s="82" t="s">
        <v>1746</v>
      </c>
      <c r="E664" s="82" t="s">
        <v>245</v>
      </c>
      <c r="F664" s="26">
        <v>94.22</v>
      </c>
      <c r="G664" s="98">
        <f>F664*('Mieszkalne-ankiety'!$R$138/'Mieszkalne-ankiety'!$D$138)</f>
        <v>6.4316260827970231</v>
      </c>
      <c r="H664" s="115">
        <f>F664*('Mieszkalne-ankiety'!$S$138/'Mieszkalne-ankiety'!$D$138)</f>
        <v>2.0381247627809521E-2</v>
      </c>
      <c r="I664" s="89">
        <f>F664*('Mieszkalne-ankiety'!$T$138/'Mieszkalne-ankiety'!$D$138)</f>
        <v>4.1659409525739689E-2</v>
      </c>
      <c r="J664" s="95">
        <f>F664*('Mieszkalne-ankiety'!$U$138/'Mieszkalne-ankiety'!$D$138)</f>
        <v>90.316540788208584</v>
      </c>
    </row>
    <row r="665" spans="2:10" x14ac:dyDescent="0.25">
      <c r="B665" s="80" t="s">
        <v>921</v>
      </c>
      <c r="C665" s="80" t="s">
        <v>1446</v>
      </c>
      <c r="D665" s="82" t="s">
        <v>1747</v>
      </c>
      <c r="E665" s="82" t="s">
        <v>245</v>
      </c>
      <c r="F665" s="26">
        <v>101.48</v>
      </c>
      <c r="G665" s="98">
        <f>F665*('Mieszkalne-ankiety'!$R$138/'Mieszkalne-ankiety'!$D$138)</f>
        <v>6.9272066958420924</v>
      </c>
      <c r="H665" s="115">
        <f>F665*('Mieszkalne-ankiety'!$S$138/'Mieszkalne-ankiety'!$D$138)</f>
        <v>2.1951698251646258E-2</v>
      </c>
      <c r="I665" s="89">
        <f>F665*('Mieszkalne-ankiety'!$T$138/'Mieszkalne-ankiety'!$D$138)</f>
        <v>4.4869421340183228E-2</v>
      </c>
      <c r="J665" s="95">
        <f>F665*('Mieszkalne-ankiety'!$U$138/'Mieszkalne-ankiety'!$D$138)</f>
        <v>97.275764797149307</v>
      </c>
    </row>
    <row r="666" spans="2:10" x14ac:dyDescent="0.25">
      <c r="B666" s="80" t="s">
        <v>922</v>
      </c>
      <c r="C666" s="80" t="s">
        <v>1446</v>
      </c>
      <c r="D666" s="82" t="s">
        <v>464</v>
      </c>
      <c r="E666" s="82" t="s">
        <v>245</v>
      </c>
      <c r="F666" s="26">
        <v>122.59</v>
      </c>
      <c r="G666" s="98">
        <f>F666*('Mieszkalne-ankiety'!$R$138/'Mieszkalne-ankiety'!$D$138)</f>
        <v>8.3682131340488972</v>
      </c>
      <c r="H666" s="115">
        <f>F666*('Mieszkalne-ankiety'!$S$138/'Mieszkalne-ankiety'!$D$138)</f>
        <v>2.6518118729496595E-2</v>
      </c>
      <c r="I666" s="89">
        <f>F666*('Mieszkalne-ankiety'!$T$138/'Mieszkalne-ankiety'!$D$138)</f>
        <v>5.4203216023778693E-2</v>
      </c>
      <c r="J666" s="95">
        <f>F666*('Mieszkalne-ankiety'!$U$138/'Mieszkalne-ankiety'!$D$138)</f>
        <v>117.51119438788464</v>
      </c>
    </row>
    <row r="667" spans="2:10" x14ac:dyDescent="0.25">
      <c r="B667" s="80" t="s">
        <v>923</v>
      </c>
      <c r="C667" s="80" t="s">
        <v>1446</v>
      </c>
      <c r="D667" s="82" t="s">
        <v>1748</v>
      </c>
      <c r="E667" s="82" t="s">
        <v>245</v>
      </c>
      <c r="F667" s="26">
        <v>79.33</v>
      </c>
      <c r="G667" s="98">
        <f>F667*('Mieszkalne-ankiety'!$R$138/'Mieszkalne-ankiety'!$D$138)</f>
        <v>5.4152079935076189</v>
      </c>
      <c r="H667" s="115">
        <f>F667*('Mieszkalne-ankiety'!$S$138/'Mieszkalne-ankiety'!$D$138)</f>
        <v>1.7160309640353741E-2</v>
      </c>
      <c r="I667" s="89">
        <f>F667*('Mieszkalne-ankiety'!$T$138/'Mieszkalne-ankiety'!$D$138)</f>
        <v>3.5075790253416783E-2</v>
      </c>
      <c r="J667" s="95">
        <f>F667*('Mieszkalne-ankiety'!$U$138/'Mieszkalne-ankiety'!$D$138)</f>
        <v>76.043421574279208</v>
      </c>
    </row>
    <row r="668" spans="2:10" x14ac:dyDescent="0.25">
      <c r="B668" s="80" t="s">
        <v>924</v>
      </c>
      <c r="C668" s="80" t="s">
        <v>1446</v>
      </c>
      <c r="D668" s="82" t="s">
        <v>577</v>
      </c>
      <c r="E668" s="82" t="s">
        <v>245</v>
      </c>
      <c r="F668" s="26">
        <v>99.19</v>
      </c>
      <c r="G668" s="98">
        <f>F668*('Mieszkalne-ankiety'!$R$138/'Mieszkalne-ankiety'!$D$138)</f>
        <v>6.7708871911763611</v>
      </c>
      <c r="H668" s="115">
        <f>F668*('Mieszkalne-ankiety'!$S$138/'Mieszkalne-ankiety'!$D$138)</f>
        <v>2.1456335727047617E-2</v>
      </c>
      <c r="I668" s="89">
        <f>F668*('Mieszkalne-ankiety'!$T$138/'Mieszkalne-ankiety'!$D$138)</f>
        <v>4.3856896952431751E-2</v>
      </c>
      <c r="J668" s="95">
        <f>F668*('Mieszkalne-ankiety'!$U$138/'Mieszkalne-ankiety'!$D$138)</f>
        <v>95.080637664852574</v>
      </c>
    </row>
    <row r="669" spans="2:10" x14ac:dyDescent="0.25">
      <c r="B669" s="80" t="s">
        <v>925</v>
      </c>
      <c r="C669" s="80" t="s">
        <v>1446</v>
      </c>
      <c r="D669" s="82" t="s">
        <v>1749</v>
      </c>
      <c r="E669" s="82" t="s">
        <v>245</v>
      </c>
      <c r="F669" s="26">
        <v>90.93</v>
      </c>
      <c r="G669" s="98">
        <f>F669*('Mieszkalne-ankiety'!$R$138/'Mieszkalne-ankiety'!$D$138)</f>
        <v>6.2070447857008428</v>
      </c>
      <c r="H669" s="115">
        <f>F669*('Mieszkalne-ankiety'!$S$138/'Mieszkalne-ankiety'!$D$138)</f>
        <v>1.9669569590285714E-2</v>
      </c>
      <c r="I669" s="89">
        <f>F669*('Mieszkalne-ankiety'!$T$138/'Mieszkalne-ankiety'!$D$138)</f>
        <v>4.0204734750323816E-2</v>
      </c>
      <c r="J669" s="95">
        <f>F669*('Mieszkalne-ankiety'!$U$138/'Mieszkalne-ankiety'!$D$138)</f>
        <v>87.162842855782287</v>
      </c>
    </row>
    <row r="670" spans="2:10" x14ac:dyDescent="0.25">
      <c r="B670" s="80" t="s">
        <v>926</v>
      </c>
      <c r="C670" s="80" t="s">
        <v>1446</v>
      </c>
      <c r="D670" s="82" t="s">
        <v>1750</v>
      </c>
      <c r="E670" s="82" t="s">
        <v>245</v>
      </c>
      <c r="F670" s="26">
        <v>111.53</v>
      </c>
      <c r="G670" s="98">
        <f>F670*('Mieszkalne-ankiety'!$R$138/'Mieszkalne-ankiety'!$D$138)</f>
        <v>7.6132377097681179</v>
      </c>
      <c r="H670" s="115">
        <f>F670*('Mieszkalne-ankiety'!$S$138/'Mieszkalne-ankiety'!$D$138)</f>
        <v>2.4125669156544214E-2</v>
      </c>
      <c r="I670" s="89">
        <f>F670*('Mieszkalne-ankiety'!$T$138/'Mieszkalne-ankiety'!$D$138)</f>
        <v>4.931303273621044E-2</v>
      </c>
      <c r="J670" s="95">
        <f>F670*('Mieszkalne-ankiety'!$U$138/'Mieszkalne-ankiety'!$D$138)</f>
        <v>106.90940133845153</v>
      </c>
    </row>
    <row r="671" spans="2:10" x14ac:dyDescent="0.25">
      <c r="B671" s="80" t="s">
        <v>529</v>
      </c>
      <c r="C671" s="80" t="s">
        <v>1446</v>
      </c>
      <c r="D671" s="82" t="s">
        <v>1751</v>
      </c>
      <c r="E671" s="82" t="s">
        <v>245</v>
      </c>
      <c r="F671" s="26">
        <v>97.83</v>
      </c>
      <c r="G671" s="98">
        <f>F671*('Mieszkalne-ankiety'!$R$138/'Mieszkalne-ankiety'!$D$138)</f>
        <v>6.6780511534709488</v>
      </c>
      <c r="H671" s="115">
        <f>F671*('Mieszkalne-ankiety'!$S$138/'Mieszkalne-ankiety'!$D$138)</f>
        <v>2.1162146629469386E-2</v>
      </c>
      <c r="I671" s="89">
        <f>F671*('Mieszkalne-ankiety'!$T$138/'Mieszkalne-ankiety'!$D$138)</f>
        <v>4.3255572425208166E-2</v>
      </c>
      <c r="J671" s="95">
        <f>F671*('Mieszkalne-ankiety'!$U$138/'Mieszkalne-ankiety'!$D$138)</f>
        <v>93.776981376676346</v>
      </c>
    </row>
    <row r="672" spans="2:10" x14ac:dyDescent="0.25">
      <c r="B672" s="80" t="s">
        <v>530</v>
      </c>
      <c r="C672" s="80" t="s">
        <v>1446</v>
      </c>
      <c r="D672" s="82" t="s">
        <v>1752</v>
      </c>
      <c r="E672" s="82" t="s">
        <v>245</v>
      </c>
      <c r="F672" s="26">
        <v>131.27000000000001</v>
      </c>
      <c r="G672" s="98">
        <f>F672*('Mieszkalne-ankiety'!$R$138/'Mieszkalne-ankiety'!$D$138)</f>
        <v>8.9607254923452064</v>
      </c>
      <c r="H672" s="115">
        <f>F672*('Mieszkalne-ankiety'!$S$138/'Mieszkalne-ankiety'!$D$138)</f>
        <v>2.8395737381687075E-2</v>
      </c>
      <c r="I672" s="89">
        <f>F672*('Mieszkalne-ankiety'!$T$138/'Mieszkalne-ankiety'!$D$138)</f>
        <v>5.804108138870568E-2</v>
      </c>
      <c r="J672" s="95">
        <f>F672*('Mieszkalne-ankiety'!$U$138/'Mieszkalne-ankiety'!$D$138)</f>
        <v>125.83158893300936</v>
      </c>
    </row>
    <row r="673" spans="2:10" x14ac:dyDescent="0.25">
      <c r="B673" s="80" t="s">
        <v>927</v>
      </c>
      <c r="C673" s="80" t="s">
        <v>1446</v>
      </c>
      <c r="D673" s="82" t="s">
        <v>1753</v>
      </c>
      <c r="E673" s="82" t="s">
        <v>245</v>
      </c>
      <c r="F673" s="26">
        <v>121.93</v>
      </c>
      <c r="G673" s="98">
        <f>F673*('Mieszkalne-ankiety'!$R$138/'Mieszkalne-ankiety'!$D$138)</f>
        <v>8.3231603510448</v>
      </c>
      <c r="H673" s="115">
        <f>F673*('Mieszkalne-ankiety'!$S$138/'Mieszkalne-ankiety'!$D$138)</f>
        <v>2.6375350490965985E-2</v>
      </c>
      <c r="I673" s="89">
        <f>F673*('Mieszkalne-ankiety'!$T$138/'Mieszkalne-ankiety'!$D$138)</f>
        <v>5.3911396767920193E-2</v>
      </c>
      <c r="J673" s="95">
        <f>F673*('Mieszkalne-ankiety'!$U$138/'Mieszkalne-ankiety'!$D$138)</f>
        <v>116.87853765979912</v>
      </c>
    </row>
    <row r="674" spans="2:10" x14ac:dyDescent="0.25">
      <c r="B674" s="80" t="s">
        <v>928</v>
      </c>
      <c r="C674" s="80" t="s">
        <v>1446</v>
      </c>
      <c r="D674" s="82" t="s">
        <v>1754</v>
      </c>
      <c r="E674" s="82" t="s">
        <v>245</v>
      </c>
      <c r="F674" s="26">
        <v>181.8</v>
      </c>
      <c r="G674" s="98">
        <f>F674*('Mieszkalne-ankiety'!$R$138/'Mieszkalne-ankiety'!$D$138)</f>
        <v>12.409993863855858</v>
      </c>
      <c r="H674" s="115">
        <f>F674*('Mieszkalne-ankiety'!$S$138/'Mieszkalne-ankiety'!$D$138)</f>
        <v>3.9326160249795919E-2</v>
      </c>
      <c r="I674" s="89">
        <f>F674*('Mieszkalne-ankiety'!$T$138/'Mieszkalne-ankiety'!$D$138)</f>
        <v>8.0382940477387768E-2</v>
      </c>
      <c r="J674" s="95">
        <f>F674*('Mieszkalne-ankiety'!$U$138/'Mieszkalne-ankiety'!$D$138)</f>
        <v>174.2681714635568</v>
      </c>
    </row>
    <row r="675" spans="2:10" x14ac:dyDescent="0.25">
      <c r="B675" s="80" t="s">
        <v>929</v>
      </c>
      <c r="C675" s="80" t="s">
        <v>1446</v>
      </c>
      <c r="D675" s="82" t="s">
        <v>1755</v>
      </c>
      <c r="E675" s="82" t="s">
        <v>245</v>
      </c>
      <c r="F675" s="26">
        <v>179.85</v>
      </c>
      <c r="G675" s="98">
        <f>F675*('Mieszkalne-ankiety'!$R$138/'Mieszkalne-ankiety'!$D$138)</f>
        <v>12.276883368616479</v>
      </c>
      <c r="H675" s="115">
        <f>F675*('Mieszkalne-ankiety'!$S$138/'Mieszkalne-ankiety'!$D$138)</f>
        <v>3.8904344999591833E-2</v>
      </c>
      <c r="I675" s="89">
        <f>F675*('Mieszkalne-ankiety'!$T$138/'Mieszkalne-ankiety'!$D$138)</f>
        <v>7.9520747221442187E-2</v>
      </c>
      <c r="J675" s="95">
        <f>F675*('Mieszkalne-ankiety'!$U$138/'Mieszkalne-ankiety'!$D$138)</f>
        <v>172.39895840330411</v>
      </c>
    </row>
    <row r="676" spans="2:10" x14ac:dyDescent="0.25">
      <c r="B676" s="80" t="s">
        <v>930</v>
      </c>
      <c r="C676" s="80" t="s">
        <v>1446</v>
      </c>
      <c r="D676" s="82" t="s">
        <v>1756</v>
      </c>
      <c r="E676" s="82" t="s">
        <v>245</v>
      </c>
      <c r="F676" s="26">
        <v>116.9</v>
      </c>
      <c r="G676" s="98">
        <f>F676*('Mieszkalne-ankiety'!$R$138/'Mieszkalne-ankiety'!$D$138)</f>
        <v>7.9798035351196361</v>
      </c>
      <c r="H676" s="115">
        <f>F676*('Mieszkalne-ankiety'!$S$138/'Mieszkalne-ankiety'!$D$138)</f>
        <v>2.5287283460952381E-2</v>
      </c>
      <c r="I676" s="89">
        <f>F676*('Mieszkalne-ankiety'!$T$138/'Mieszkalne-ankiety'!$D$138)</f>
        <v>5.1687380317968261E-2</v>
      </c>
      <c r="J676" s="95">
        <f>F676*('Mieszkalne-ankiety'!$U$138/'Mieszkalne-ankiety'!$D$138)</f>
        <v>112.05692653514735</v>
      </c>
    </row>
    <row r="677" spans="2:10" x14ac:dyDescent="0.25">
      <c r="B677" s="80" t="s">
        <v>454</v>
      </c>
      <c r="C677" s="80" t="s">
        <v>1446</v>
      </c>
      <c r="D677" s="82" t="s">
        <v>1757</v>
      </c>
      <c r="E677" s="82" t="s">
        <v>245</v>
      </c>
      <c r="F677" s="26">
        <v>116.59</v>
      </c>
      <c r="G677" s="98">
        <f>F677*('Mieszkalne-ankiety'!$R$138/'Mieszkalne-ankiety'!$D$138)</f>
        <v>7.9586423794661965</v>
      </c>
      <c r="H677" s="115">
        <f>F677*('Mieszkalne-ankiety'!$S$138/'Mieszkalne-ankiety'!$D$138)</f>
        <v>2.5220225651945576E-2</v>
      </c>
      <c r="I677" s="89">
        <f>F677*('Mieszkalne-ankiety'!$T$138/'Mieszkalne-ankiety'!$D$138)</f>
        <v>5.1550313697792297E-2</v>
      </c>
      <c r="J677" s="95">
        <f>F677*('Mieszkalne-ankiety'!$U$138/'Mieszkalne-ankiety'!$D$138)</f>
        <v>111.75976958710719</v>
      </c>
    </row>
    <row r="678" spans="2:10" x14ac:dyDescent="0.25">
      <c r="B678" s="80" t="s">
        <v>931</v>
      </c>
      <c r="C678" s="80" t="s">
        <v>1446</v>
      </c>
      <c r="D678" s="82" t="s">
        <v>1758</v>
      </c>
      <c r="E678" s="82" t="s">
        <v>245</v>
      </c>
      <c r="F678" s="26">
        <v>149.21</v>
      </c>
      <c r="G678" s="98">
        <f>F678*('Mieszkalne-ankiety'!$R$138/'Mieszkalne-ankiety'!$D$138)</f>
        <v>10.185342048547485</v>
      </c>
      <c r="H678" s="115">
        <f>F678*('Mieszkalne-ankiety'!$S$138/'Mieszkalne-ankiety'!$D$138)</f>
        <v>3.2276437683564627E-2</v>
      </c>
      <c r="I678" s="89">
        <f>F678*('Mieszkalne-ankiety'!$T$138/'Mieszkalne-ankiety'!$D$138)</f>
        <v>6.5973259343405005E-2</v>
      </c>
      <c r="J678" s="95">
        <f>F678*('Mieszkalne-ankiety'!$U$138/'Mieszkalne-ankiety'!$D$138)</f>
        <v>143.02834908733394</v>
      </c>
    </row>
    <row r="679" spans="2:10" x14ac:dyDescent="0.25">
      <c r="B679" s="80" t="s">
        <v>932</v>
      </c>
      <c r="C679" s="80" t="s">
        <v>1446</v>
      </c>
      <c r="D679" s="82" t="s">
        <v>1759</v>
      </c>
      <c r="E679" s="82" t="s">
        <v>245</v>
      </c>
      <c r="F679" s="26">
        <v>109.24</v>
      </c>
      <c r="G679" s="98">
        <f>F679*('Mieszkalne-ankiety'!$R$138/'Mieszkalne-ankiety'!$D$138)</f>
        <v>7.4569182051023857</v>
      </c>
      <c r="H679" s="115">
        <f>F679*('Mieszkalne-ankiety'!$S$138/'Mieszkalne-ankiety'!$D$138)</f>
        <v>2.3630306631945576E-2</v>
      </c>
      <c r="I679" s="89">
        <f>F679*('Mieszkalne-ankiety'!$T$138/'Mieszkalne-ankiety'!$D$138)</f>
        <v>4.8300508348458962E-2</v>
      </c>
      <c r="J679" s="95">
        <f>F679*('Mieszkalne-ankiety'!$U$138/'Mieszkalne-ankiety'!$D$138)</f>
        <v>104.7142742061548</v>
      </c>
    </row>
    <row r="680" spans="2:10" x14ac:dyDescent="0.25">
      <c r="B680" s="80" t="s">
        <v>933</v>
      </c>
      <c r="C680" s="80" t="s">
        <v>1446</v>
      </c>
      <c r="D680" s="82" t="s">
        <v>1760</v>
      </c>
      <c r="E680" s="82" t="s">
        <v>245</v>
      </c>
      <c r="F680" s="26">
        <v>90.98</v>
      </c>
      <c r="G680" s="98">
        <f>F680*('Mieszkalne-ankiety'!$R$138/'Mieszkalne-ankiety'!$D$138)</f>
        <v>6.2104578753223647</v>
      </c>
      <c r="H680" s="115">
        <f>F680*('Mieszkalne-ankiety'!$S$138/'Mieszkalne-ankiety'!$D$138)</f>
        <v>1.968038536593197E-2</v>
      </c>
      <c r="I680" s="89">
        <f>F680*('Mieszkalne-ankiety'!$T$138/'Mieszkalne-ankiety'!$D$138)</f>
        <v>4.022684226970704E-2</v>
      </c>
      <c r="J680" s="95">
        <f>F680*('Mieszkalne-ankiety'!$U$138/'Mieszkalne-ankiety'!$D$138)</f>
        <v>87.210771395788768</v>
      </c>
    </row>
    <row r="681" spans="2:10" x14ac:dyDescent="0.25">
      <c r="B681" s="80" t="s">
        <v>934</v>
      </c>
      <c r="C681" s="80" t="s">
        <v>1446</v>
      </c>
      <c r="D681" s="82" t="s">
        <v>1761</v>
      </c>
      <c r="E681" s="82" t="s">
        <v>245</v>
      </c>
      <c r="F681" s="26">
        <v>131.57</v>
      </c>
      <c r="G681" s="98">
        <f>F681*('Mieszkalne-ankiety'!$R$138/'Mieszkalne-ankiety'!$D$138)</f>
        <v>8.9812040300743394</v>
      </c>
      <c r="H681" s="115">
        <f>F681*('Mieszkalne-ankiety'!$S$138/'Mieszkalne-ankiety'!$D$138)</f>
        <v>2.846063203556462E-2</v>
      </c>
      <c r="I681" s="89">
        <f>F681*('Mieszkalne-ankiety'!$T$138/'Mieszkalne-ankiety'!$D$138)</f>
        <v>5.8173726505004991E-2</v>
      </c>
      <c r="J681" s="95">
        <f>F681*('Mieszkalne-ankiety'!$U$138/'Mieszkalne-ankiety'!$D$138)</f>
        <v>126.11916017304821</v>
      </c>
    </row>
    <row r="682" spans="2:10" x14ac:dyDescent="0.25">
      <c r="B682" s="80" t="s">
        <v>935</v>
      </c>
      <c r="C682" s="80" t="s">
        <v>1446</v>
      </c>
      <c r="D682" s="82" t="s">
        <v>1762</v>
      </c>
      <c r="E682" s="82" t="s">
        <v>245</v>
      </c>
      <c r="F682" s="26">
        <v>113.43</v>
      </c>
      <c r="G682" s="98">
        <f>F682*('Mieszkalne-ankiety'!$R$138/'Mieszkalne-ankiety'!$D$138)</f>
        <v>7.7429351153859738</v>
      </c>
      <c r="H682" s="115">
        <f>F682*('Mieszkalne-ankiety'!$S$138/'Mieszkalne-ankiety'!$D$138)</f>
        <v>2.453666863110204E-2</v>
      </c>
      <c r="I682" s="89">
        <f>F682*('Mieszkalne-ankiety'!$T$138/'Mieszkalne-ankiety'!$D$138)</f>
        <v>5.0153118472772797E-2</v>
      </c>
      <c r="J682" s="95">
        <f>F682*('Mieszkalne-ankiety'!$U$138/'Mieszkalne-ankiety'!$D$138)</f>
        <v>108.73068585869773</v>
      </c>
    </row>
    <row r="683" spans="2:10" x14ac:dyDescent="0.25">
      <c r="B683" s="80" t="s">
        <v>936</v>
      </c>
      <c r="C683" s="80" t="s">
        <v>1446</v>
      </c>
      <c r="D683" s="82" t="s">
        <v>1763</v>
      </c>
      <c r="E683" s="82" t="s">
        <v>245</v>
      </c>
      <c r="F683" s="26">
        <v>116.97</v>
      </c>
      <c r="G683" s="98">
        <f>F683*('Mieszkalne-ankiety'!$R$138/'Mieszkalne-ankiety'!$D$138)</f>
        <v>7.9845818605897669</v>
      </c>
      <c r="H683" s="115">
        <f>F683*('Mieszkalne-ankiety'!$S$138/'Mieszkalne-ankiety'!$D$138)</f>
        <v>2.5302425546857139E-2</v>
      </c>
      <c r="I683" s="89">
        <f>F683*('Mieszkalne-ankiety'!$T$138/'Mieszkalne-ankiety'!$D$138)</f>
        <v>5.1718330845104771E-2</v>
      </c>
      <c r="J683" s="95">
        <f>F683*('Mieszkalne-ankiety'!$U$138/'Mieszkalne-ankiety'!$D$138)</f>
        <v>112.12402649115643</v>
      </c>
    </row>
    <row r="684" spans="2:10" x14ac:dyDescent="0.25">
      <c r="B684" s="80" t="s">
        <v>937</v>
      </c>
      <c r="C684" s="80" t="s">
        <v>1446</v>
      </c>
      <c r="D684" s="82" t="s">
        <v>664</v>
      </c>
      <c r="E684" s="82" t="s">
        <v>245</v>
      </c>
      <c r="F684" s="26">
        <v>107.15</v>
      </c>
      <c r="G684" s="98">
        <f>F684*('Mieszkalne-ankiety'!$R$138/'Mieszkalne-ankiety'!$D$138)</f>
        <v>7.3142510589227454</v>
      </c>
      <c r="H684" s="115">
        <f>F684*('Mieszkalne-ankiety'!$S$138/'Mieszkalne-ankiety'!$D$138)</f>
        <v>2.317820720993197E-2</v>
      </c>
      <c r="I684" s="89">
        <f>F684*('Mieszkalne-ankiety'!$T$138/'Mieszkalne-ankiety'!$D$138)</f>
        <v>4.7376414038240375E-2</v>
      </c>
      <c r="J684" s="95">
        <f>F684*('Mieszkalne-ankiety'!$U$138/'Mieszkalne-ankiety'!$D$138)</f>
        <v>102.710861233884</v>
      </c>
    </row>
    <row r="685" spans="2:10" x14ac:dyDescent="0.25">
      <c r="B685" s="80" t="s">
        <v>938</v>
      </c>
      <c r="C685" s="80" t="s">
        <v>1446</v>
      </c>
      <c r="D685" s="82" t="s">
        <v>1764</v>
      </c>
      <c r="E685" s="82" t="s">
        <v>245</v>
      </c>
      <c r="F685" s="26">
        <v>112.82</v>
      </c>
      <c r="G685" s="98">
        <f>F685*('Mieszkalne-ankiety'!$R$138/'Mieszkalne-ankiety'!$D$138)</f>
        <v>7.7012954220033976</v>
      </c>
      <c r="H685" s="115">
        <f>F685*('Mieszkalne-ankiety'!$S$138/'Mieszkalne-ankiety'!$D$138)</f>
        <v>2.4404716168217683E-2</v>
      </c>
      <c r="I685" s="89">
        <f>F685*('Mieszkalne-ankiety'!$T$138/'Mieszkalne-ankiety'!$D$138)</f>
        <v>4.9883406736297507E-2</v>
      </c>
      <c r="J685" s="95">
        <f>F685*('Mieszkalne-ankiety'!$U$138/'Mieszkalne-ankiety'!$D$138)</f>
        <v>108.14595767061869</v>
      </c>
    </row>
    <row r="686" spans="2:10" x14ac:dyDescent="0.25">
      <c r="B686" s="80" t="s">
        <v>446</v>
      </c>
      <c r="C686" s="80" t="s">
        <v>1446</v>
      </c>
      <c r="D686" s="82" t="s">
        <v>1765</v>
      </c>
      <c r="E686" s="82" t="s">
        <v>245</v>
      </c>
      <c r="F686" s="26">
        <v>103.34</v>
      </c>
      <c r="G686" s="98">
        <f>F686*('Mieszkalne-ankiety'!$R$138/'Mieszkalne-ankiety'!$D$138)</f>
        <v>7.0541736297627304</v>
      </c>
      <c r="H686" s="115">
        <f>F686*('Mieszkalne-ankiety'!$S$138/'Mieszkalne-ankiety'!$D$138)</f>
        <v>2.2354045105687073E-2</v>
      </c>
      <c r="I686" s="89">
        <f>F686*('Mieszkalne-ankiety'!$T$138/'Mieszkalne-ankiety'!$D$138)</f>
        <v>4.5691821061239007E-2</v>
      </c>
      <c r="J686" s="95">
        <f>F686*('Mieszkalne-ankiety'!$U$138/'Mieszkalne-ankiety'!$D$138)</f>
        <v>99.058706485390317</v>
      </c>
    </row>
    <row r="687" spans="2:10" x14ac:dyDescent="0.25">
      <c r="B687" s="80" t="s">
        <v>939</v>
      </c>
      <c r="C687" s="80" t="s">
        <v>1446</v>
      </c>
      <c r="D687" s="82" t="s">
        <v>1766</v>
      </c>
      <c r="E687" s="82" t="s">
        <v>245</v>
      </c>
      <c r="F687" s="26">
        <v>210.36</v>
      </c>
      <c r="G687" s="98">
        <f>F687*('Mieszkalne-ankiety'!$R$138/'Mieszkalne-ankiety'!$D$138)</f>
        <v>14.359550655669517</v>
      </c>
      <c r="H687" s="115">
        <f>F687*('Mieszkalne-ankiety'!$S$138/'Mieszkalne-ankiety'!$D$138)</f>
        <v>4.5504131298938773E-2</v>
      </c>
      <c r="I687" s="89">
        <f>F687*('Mieszkalne-ankiety'!$T$138/'Mieszkalne-ankiety'!$D$138)</f>
        <v>9.3010755549083016E-2</v>
      </c>
      <c r="J687" s="95">
        <f>F687*('Mieszkalne-ankiety'!$U$138/'Mieszkalne-ankiety'!$D$138)</f>
        <v>201.64495351525747</v>
      </c>
    </row>
    <row r="688" spans="2:10" x14ac:dyDescent="0.25">
      <c r="B688" s="80" t="s">
        <v>940</v>
      </c>
      <c r="C688" s="80" t="s">
        <v>1446</v>
      </c>
      <c r="D688" s="82" t="s">
        <v>1730</v>
      </c>
      <c r="E688" s="82" t="s">
        <v>245</v>
      </c>
      <c r="F688" s="26">
        <v>144.4</v>
      </c>
      <c r="G688" s="98">
        <f>F688*('Mieszkalne-ankiety'!$R$138/'Mieszkalne-ankiety'!$D$138)</f>
        <v>9.857002826957018</v>
      </c>
      <c r="H688" s="115">
        <f>F688*('Mieszkalne-ankiety'!$S$138/'Mieszkalne-ankiety'!$D$138)</f>
        <v>3.1235960066394557E-2</v>
      </c>
      <c r="I688" s="89">
        <f>F688*('Mieszkalne-ankiety'!$T$138/'Mieszkalne-ankiety'!$D$138)</f>
        <v>6.3846515978739235E-2</v>
      </c>
      <c r="J688" s="95">
        <f>F688*('Mieszkalne-ankiety'!$U$138/'Mieszkalne-ankiety'!$D$138)</f>
        <v>138.41762353871067</v>
      </c>
    </row>
    <row r="689" spans="2:10" x14ac:dyDescent="0.25">
      <c r="B689" s="80" t="s">
        <v>941</v>
      </c>
      <c r="C689" s="80" t="s">
        <v>1446</v>
      </c>
      <c r="D689" s="82" t="s">
        <v>1767</v>
      </c>
      <c r="E689" s="82" t="s">
        <v>245</v>
      </c>
      <c r="F689" s="26">
        <v>131.94</v>
      </c>
      <c r="G689" s="98">
        <f>F689*('Mieszkalne-ankiety'!$R$138/'Mieszkalne-ankiety'!$D$138)</f>
        <v>9.0064608932736068</v>
      </c>
      <c r="H689" s="115">
        <f>F689*('Mieszkalne-ankiety'!$S$138/'Mieszkalne-ankiety'!$D$138)</f>
        <v>2.8540668775346934E-2</v>
      </c>
      <c r="I689" s="89">
        <f>F689*('Mieszkalne-ankiety'!$T$138/'Mieszkalne-ankiety'!$D$138)</f>
        <v>5.8337322148440826E-2</v>
      </c>
      <c r="J689" s="95">
        <f>F689*('Mieszkalne-ankiety'!$U$138/'Mieszkalne-ankiety'!$D$138)</f>
        <v>126.47383136909616</v>
      </c>
    </row>
    <row r="690" spans="2:10" x14ac:dyDescent="0.25">
      <c r="B690" s="80" t="s">
        <v>447</v>
      </c>
      <c r="C690" s="80" t="s">
        <v>1446</v>
      </c>
      <c r="D690" s="82" t="s">
        <v>1768</v>
      </c>
      <c r="E690" s="82" t="s">
        <v>245</v>
      </c>
      <c r="F690" s="26">
        <v>118.74</v>
      </c>
      <c r="G690" s="98">
        <f>F690*('Mieszkalne-ankiety'!$R$138/'Mieszkalne-ankiety'!$D$138)</f>
        <v>8.1054052331916644</v>
      </c>
      <c r="H690" s="115">
        <f>F690*('Mieszkalne-ankiety'!$S$138/'Mieszkalne-ankiety'!$D$138)</f>
        <v>2.5685304004734691E-2</v>
      </c>
      <c r="I690" s="89">
        <f>F690*('Mieszkalne-ankiety'!$T$138/'Mieszkalne-ankiety'!$D$138)</f>
        <v>5.2500937031270754E-2</v>
      </c>
      <c r="J690" s="95">
        <f>F690*('Mieszkalne-ankiety'!$U$138/'Mieszkalne-ankiety'!$D$138)</f>
        <v>113.82069680738577</v>
      </c>
    </row>
    <row r="691" spans="2:10" x14ac:dyDescent="0.25">
      <c r="B691" s="80" t="s">
        <v>942</v>
      </c>
      <c r="C691" s="80" t="s">
        <v>1446</v>
      </c>
      <c r="D691" s="82" t="s">
        <v>1769</v>
      </c>
      <c r="E691" s="82" t="s">
        <v>245</v>
      </c>
      <c r="F691" s="26">
        <v>112.74</v>
      </c>
      <c r="G691" s="98">
        <f>F691*('Mieszkalne-ankiety'!$R$138/'Mieszkalne-ankiety'!$D$138)</f>
        <v>7.6958344786089619</v>
      </c>
      <c r="H691" s="115">
        <f>F691*('Mieszkalne-ankiety'!$S$138/'Mieszkalne-ankiety'!$D$138)</f>
        <v>2.4387410927183672E-2</v>
      </c>
      <c r="I691" s="89">
        <f>F691*('Mieszkalne-ankiety'!$T$138/'Mieszkalne-ankiety'!$D$138)</f>
        <v>4.9848034705284358E-2</v>
      </c>
      <c r="J691" s="95">
        <f>F691*('Mieszkalne-ankiety'!$U$138/'Mieszkalne-ankiety'!$D$138)</f>
        <v>108.06927200660832</v>
      </c>
    </row>
    <row r="692" spans="2:10" x14ac:dyDescent="0.25">
      <c r="B692" s="80" t="s">
        <v>943</v>
      </c>
      <c r="C692" s="80" t="s">
        <v>1446</v>
      </c>
      <c r="D692" s="82" t="s">
        <v>189</v>
      </c>
      <c r="E692" s="82" t="s">
        <v>245</v>
      </c>
      <c r="F692" s="26">
        <v>168.23</v>
      </c>
      <c r="G692" s="98">
        <f>F692*('Mieszkalne-ankiety'!$R$138/'Mieszkalne-ankiety'!$D$138)</f>
        <v>11.483681340574647</v>
      </c>
      <c r="H692" s="115">
        <f>F692*('Mieszkalne-ankiety'!$S$138/'Mieszkalne-ankiety'!$D$138)</f>
        <v>3.6390758739401355E-2</v>
      </c>
      <c r="I692" s="89">
        <f>F692*('Mieszkalne-ankiety'!$T$138/'Mieszkalne-ankiety'!$D$138)</f>
        <v>7.4382959716781868E-2</v>
      </c>
      <c r="J692" s="95">
        <f>F692*('Mieszkalne-ankiety'!$U$138/'Mieszkalne-ankiety'!$D$138)</f>
        <v>161.26036570579845</v>
      </c>
    </row>
    <row r="693" spans="2:10" x14ac:dyDescent="0.25">
      <c r="B693" s="80" t="s">
        <v>944</v>
      </c>
      <c r="C693" s="80" t="s">
        <v>1446</v>
      </c>
      <c r="D693" s="82" t="s">
        <v>1770</v>
      </c>
      <c r="E693" s="82" t="s">
        <v>245</v>
      </c>
      <c r="F693" s="26">
        <v>109.93</v>
      </c>
      <c r="G693" s="98">
        <f>F693*('Mieszkalne-ankiety'!$R$138/'Mieszkalne-ankiety'!$D$138)</f>
        <v>7.5040188418793976</v>
      </c>
      <c r="H693" s="115">
        <f>F693*('Mieszkalne-ankiety'!$S$138/'Mieszkalne-ankiety'!$D$138)</f>
        <v>2.3779564335863944E-2</v>
      </c>
      <c r="I693" s="89">
        <f>F693*('Mieszkalne-ankiety'!$T$138/'Mieszkalne-ankiety'!$D$138)</f>
        <v>4.8605592115947401E-2</v>
      </c>
      <c r="J693" s="95">
        <f>F693*('Mieszkalne-ankiety'!$U$138/'Mieszkalne-ankiety'!$D$138)</f>
        <v>105.37568805824422</v>
      </c>
    </row>
    <row r="694" spans="2:10" x14ac:dyDescent="0.25">
      <c r="B694" s="80" t="s">
        <v>445</v>
      </c>
      <c r="C694" s="80" t="s">
        <v>1446</v>
      </c>
      <c r="D694" s="82" t="s">
        <v>1771</v>
      </c>
      <c r="E694" s="82" t="s">
        <v>245</v>
      </c>
      <c r="F694" s="26">
        <v>95.56</v>
      </c>
      <c r="G694" s="98">
        <f>F694*('Mieszkalne-ankiety'!$R$138/'Mieszkalne-ankiety'!$D$138)</f>
        <v>6.5230968846538273</v>
      </c>
      <c r="H694" s="115">
        <f>F694*('Mieszkalne-ankiety'!$S$138/'Mieszkalne-ankiety'!$D$138)</f>
        <v>2.067111041512925E-2</v>
      </c>
      <c r="I694" s="89">
        <f>F694*('Mieszkalne-ankiety'!$T$138/'Mieszkalne-ankiety'!$D$138)</f>
        <v>4.2251891045209981E-2</v>
      </c>
      <c r="J694" s="95">
        <f>F694*('Mieszkalne-ankiety'!$U$138/'Mieszkalne-ankiety'!$D$138)</f>
        <v>91.60102566038222</v>
      </c>
    </row>
    <row r="695" spans="2:10" x14ac:dyDescent="0.25">
      <c r="B695" s="80" t="s">
        <v>444</v>
      </c>
      <c r="C695" s="80" t="s">
        <v>1446</v>
      </c>
      <c r="D695" s="82" t="s">
        <v>1772</v>
      </c>
      <c r="E695" s="82" t="s">
        <v>245</v>
      </c>
      <c r="F695" s="26">
        <v>111.34</v>
      </c>
      <c r="G695" s="98">
        <f>F695*('Mieszkalne-ankiety'!$R$138/'Mieszkalne-ankiety'!$D$138)</f>
        <v>7.6002679692063326</v>
      </c>
      <c r="H695" s="115">
        <f>F695*('Mieszkalne-ankiety'!$S$138/'Mieszkalne-ankiety'!$D$138)</f>
        <v>2.4084569209088434E-2</v>
      </c>
      <c r="I695" s="89">
        <f>F695*('Mieszkalne-ankiety'!$T$138/'Mieszkalne-ankiety'!$D$138)</f>
        <v>4.9229024162554202E-2</v>
      </c>
      <c r="J695" s="95">
        <f>F695*('Mieszkalne-ankiety'!$U$138/'Mieszkalne-ankiety'!$D$138)</f>
        <v>106.72727288642692</v>
      </c>
    </row>
    <row r="696" spans="2:10" x14ac:dyDescent="0.25">
      <c r="B696" s="80" t="s">
        <v>945</v>
      </c>
      <c r="C696" s="80" t="s">
        <v>1446</v>
      </c>
      <c r="D696" s="82" t="s">
        <v>1773</v>
      </c>
      <c r="E696" s="82" t="s">
        <v>245</v>
      </c>
      <c r="F696" s="26">
        <v>80.290000000000006</v>
      </c>
      <c r="G696" s="98">
        <f>F696*('Mieszkalne-ankiety'!$R$138/'Mieszkalne-ankiety'!$D$138)</f>
        <v>5.4807393142408518</v>
      </c>
      <c r="H696" s="115">
        <f>F696*('Mieszkalne-ankiety'!$S$138/'Mieszkalne-ankiety'!$D$138)</f>
        <v>1.7367972532761903E-2</v>
      </c>
      <c r="I696" s="89">
        <f>F696*('Mieszkalne-ankiety'!$T$138/'Mieszkalne-ankiety'!$D$138)</f>
        <v>3.5500254625574608E-2</v>
      </c>
      <c r="J696" s="95">
        <f>F696*('Mieszkalne-ankiety'!$U$138/'Mieszkalne-ankiety'!$D$138)</f>
        <v>76.963649542403601</v>
      </c>
    </row>
    <row r="697" spans="2:10" x14ac:dyDescent="0.25">
      <c r="B697" s="80" t="s">
        <v>946</v>
      </c>
      <c r="C697" s="80" t="s">
        <v>1446</v>
      </c>
      <c r="D697" s="82" t="s">
        <v>1774</v>
      </c>
      <c r="E697" s="82" t="s">
        <v>245</v>
      </c>
      <c r="F697" s="26">
        <v>194.55</v>
      </c>
      <c r="G697" s="98">
        <f>F697*('Mieszkalne-ankiety'!$R$138/'Mieszkalne-ankiety'!$D$138)</f>
        <v>13.280331717344099</v>
      </c>
      <c r="H697" s="115">
        <f>F697*('Mieszkalne-ankiety'!$S$138/'Mieszkalne-ankiety'!$D$138)</f>
        <v>4.2084183039591834E-2</v>
      </c>
      <c r="I697" s="89">
        <f>F697*('Mieszkalne-ankiety'!$T$138/'Mieszkalne-ankiety'!$D$138)</f>
        <v>8.6020357920108856E-2</v>
      </c>
      <c r="J697" s="95">
        <f>F697*('Mieszkalne-ankiety'!$U$138/'Mieszkalne-ankiety'!$D$138)</f>
        <v>186.48994916520888</v>
      </c>
    </row>
    <row r="698" spans="2:10" x14ac:dyDescent="0.25">
      <c r="B698" s="80" t="s">
        <v>947</v>
      </c>
      <c r="C698" s="80" t="s">
        <v>1446</v>
      </c>
      <c r="D698" s="82" t="s">
        <v>1775</v>
      </c>
      <c r="E698" s="82" t="s">
        <v>245</v>
      </c>
      <c r="F698" s="26">
        <v>136.69999999999999</v>
      </c>
      <c r="G698" s="98">
        <f>F698*('Mieszkalne-ankiety'!$R$138/'Mieszkalne-ankiety'!$D$138)</f>
        <v>9.3313870252425506</v>
      </c>
      <c r="H698" s="115">
        <f>F698*('Mieszkalne-ankiety'!$S$138/'Mieszkalne-ankiety'!$D$138)</f>
        <v>2.9570330616870744E-2</v>
      </c>
      <c r="I698" s="89">
        <f>F698*('Mieszkalne-ankiety'!$T$138/'Mieszkalne-ankiety'!$D$138)</f>
        <v>6.0441957993723358E-2</v>
      </c>
      <c r="J698" s="95">
        <f>F698*('Mieszkalne-ankiety'!$U$138/'Mieszkalne-ankiety'!$D$138)</f>
        <v>131.03662837771293</v>
      </c>
    </row>
    <row r="699" spans="2:10" x14ac:dyDescent="0.25">
      <c r="B699" s="80" t="s">
        <v>948</v>
      </c>
      <c r="C699" s="80" t="s">
        <v>1446</v>
      </c>
      <c r="D699" s="82" t="s">
        <v>1776</v>
      </c>
      <c r="E699" s="82" t="s">
        <v>245</v>
      </c>
      <c r="F699" s="26">
        <v>159.49</v>
      </c>
      <c r="G699" s="98">
        <f>F699*('Mieszkalne-ankiety'!$R$138/'Mieszkalne-ankiety'!$D$138)</f>
        <v>10.887073274732513</v>
      </c>
      <c r="H699" s="115">
        <f>F699*('Mieszkalne-ankiety'!$S$138/'Mieszkalne-ankiety'!$D$138)</f>
        <v>3.4500161156435373E-2</v>
      </c>
      <c r="I699" s="89">
        <f>F699*('Mieszkalne-ankiety'!$T$138/'Mieszkalne-ankiety'!$D$138)</f>
        <v>7.0518565328595031E-2</v>
      </c>
      <c r="J699" s="95">
        <f>F699*('Mieszkalne-ankiety'!$U$138/'Mieszkalne-ankiety'!$D$138)</f>
        <v>152.88245691266599</v>
      </c>
    </row>
    <row r="700" spans="2:10" x14ac:dyDescent="0.25">
      <c r="B700" s="80" t="s">
        <v>949</v>
      </c>
      <c r="C700" s="80" t="s">
        <v>1446</v>
      </c>
      <c r="D700" s="82" t="s">
        <v>1777</v>
      </c>
      <c r="E700" s="82" t="s">
        <v>245</v>
      </c>
      <c r="F700" s="26">
        <v>176</v>
      </c>
      <c r="G700" s="98">
        <f>F700*('Mieszkalne-ankiety'!$R$138/'Mieszkalne-ankiety'!$D$138)</f>
        <v>12.014075467759247</v>
      </c>
      <c r="H700" s="115">
        <f>F700*('Mieszkalne-ankiety'!$S$138/'Mieszkalne-ankiety'!$D$138)</f>
        <v>3.8071530274829929E-2</v>
      </c>
      <c r="I700" s="89">
        <f>F700*('Mieszkalne-ankiety'!$T$138/'Mieszkalne-ankiety'!$D$138)</f>
        <v>7.7818468228934248E-2</v>
      </c>
      <c r="J700" s="95">
        <f>F700*('Mieszkalne-ankiety'!$U$138/'Mieszkalne-ankiety'!$D$138)</f>
        <v>168.70846082280525</v>
      </c>
    </row>
    <row r="701" spans="2:10" x14ac:dyDescent="0.25">
      <c r="B701" s="80" t="s">
        <v>596</v>
      </c>
      <c r="C701" s="80" t="s">
        <v>1446</v>
      </c>
      <c r="D701" s="82" t="s">
        <v>730</v>
      </c>
      <c r="E701" s="82" t="s">
        <v>245</v>
      </c>
      <c r="F701" s="26">
        <v>138.25</v>
      </c>
      <c r="G701" s="98">
        <f>F701*('Mieszkalne-ankiety'!$R$138/'Mieszkalne-ankiety'!$D$138)</f>
        <v>9.437192803509749</v>
      </c>
      <c r="H701" s="115">
        <f>F701*('Mieszkalne-ankiety'!$S$138/'Mieszkalne-ankiety'!$D$138)</f>
        <v>2.9905619661904758E-2</v>
      </c>
      <c r="I701" s="89">
        <f>F701*('Mieszkalne-ankiety'!$T$138/'Mieszkalne-ankiety'!$D$138)</f>
        <v>6.1127291094603187E-2</v>
      </c>
      <c r="J701" s="95">
        <f>F701*('Mieszkalne-ankiety'!$U$138/'Mieszkalne-ankiety'!$D$138)</f>
        <v>132.52241311791377</v>
      </c>
    </row>
    <row r="702" spans="2:10" x14ac:dyDescent="0.25">
      <c r="B702" s="80" t="s">
        <v>950</v>
      </c>
      <c r="C702" s="80" t="s">
        <v>1446</v>
      </c>
      <c r="D702" s="82" t="s">
        <v>490</v>
      </c>
      <c r="E702" s="82" t="s">
        <v>245</v>
      </c>
      <c r="F702" s="26">
        <v>82.79</v>
      </c>
      <c r="G702" s="98">
        <f>F702*('Mieszkalne-ankiety'!$R$138/'Mieszkalne-ankiety'!$D$138)</f>
        <v>5.6513937953169773</v>
      </c>
      <c r="H702" s="115">
        <f>F702*('Mieszkalne-ankiety'!$S$138/'Mieszkalne-ankiety'!$D$138)</f>
        <v>1.790876131507483E-2</v>
      </c>
      <c r="I702" s="89">
        <f>F702*('Mieszkalne-ankiety'!$T$138/'Mieszkalne-ankiety'!$D$138)</f>
        <v>3.6605630594735608E-2</v>
      </c>
      <c r="J702" s="95">
        <f>F702*('Mieszkalne-ankiety'!$U$138/'Mieszkalne-ankiety'!$D$138)</f>
        <v>79.360076542727541</v>
      </c>
    </row>
    <row r="703" spans="2:10" x14ac:dyDescent="0.25">
      <c r="B703" s="80" t="s">
        <v>951</v>
      </c>
      <c r="C703" s="80" t="s">
        <v>1446</v>
      </c>
      <c r="D703" s="82" t="s">
        <v>729</v>
      </c>
      <c r="E703" s="82" t="s">
        <v>245</v>
      </c>
      <c r="F703" s="26">
        <v>133.72999999999999</v>
      </c>
      <c r="G703" s="98">
        <f>F703*('Mieszkalne-ankiety'!$R$138/'Mieszkalne-ankiety'!$D$138)</f>
        <v>9.1286495017241123</v>
      </c>
      <c r="H703" s="115">
        <f>F703*('Mieszkalne-ankiety'!$S$138/'Mieszkalne-ankiety'!$D$138)</f>
        <v>2.8927873543482988E-2</v>
      </c>
      <c r="I703" s="89">
        <f>F703*('Mieszkalne-ankiety'!$T$138/'Mieszkalne-ankiety'!$D$138)</f>
        <v>5.9128771342360095E-2</v>
      </c>
      <c r="J703" s="95">
        <f>F703*('Mieszkalne-ankiety'!$U$138/'Mieszkalne-ankiety'!$D$138)</f>
        <v>128.18967310132808</v>
      </c>
    </row>
    <row r="704" spans="2:10" x14ac:dyDescent="0.25">
      <c r="B704" s="80" t="s">
        <v>952</v>
      </c>
      <c r="C704" s="80" t="s">
        <v>1446</v>
      </c>
      <c r="D704" s="82" t="s">
        <v>1778</v>
      </c>
      <c r="E704" s="82" t="s">
        <v>245</v>
      </c>
      <c r="F704" s="26">
        <v>96.52</v>
      </c>
      <c r="G704" s="98">
        <f>F704*('Mieszkalne-ankiety'!$R$138/'Mieszkalne-ankiety'!$D$138)</f>
        <v>6.5886282053870593</v>
      </c>
      <c r="H704" s="115">
        <f>F704*('Mieszkalne-ankiety'!$S$138/'Mieszkalne-ankiety'!$D$138)</f>
        <v>2.0878773307537412E-2</v>
      </c>
      <c r="I704" s="89">
        <f>F704*('Mieszkalne-ankiety'!$T$138/'Mieszkalne-ankiety'!$D$138)</f>
        <v>4.2676355417367806E-2</v>
      </c>
      <c r="J704" s="95">
        <f>F704*('Mieszkalne-ankiety'!$U$138/'Mieszkalne-ankiety'!$D$138)</f>
        <v>92.521253628506599</v>
      </c>
    </row>
    <row r="705" spans="2:10" x14ac:dyDescent="0.25">
      <c r="B705" s="80" t="s">
        <v>953</v>
      </c>
      <c r="C705" s="80" t="s">
        <v>1446</v>
      </c>
      <c r="D705" s="82" t="s">
        <v>308</v>
      </c>
      <c r="E705" s="82" t="s">
        <v>245</v>
      </c>
      <c r="F705" s="26">
        <v>104.65</v>
      </c>
      <c r="G705" s="98">
        <f>F705*('Mieszkalne-ankiety'!$R$138/'Mieszkalne-ankiety'!$D$138)</f>
        <v>7.1435965778466199</v>
      </c>
      <c r="H705" s="115">
        <f>F705*('Mieszkalne-ankiety'!$S$138/'Mieszkalne-ankiety'!$D$138)</f>
        <v>2.2637418427619047E-2</v>
      </c>
      <c r="I705" s="89">
        <f>F705*('Mieszkalne-ankiety'!$T$138/'Mieszkalne-ankiety'!$D$138)</f>
        <v>4.6271038069079375E-2</v>
      </c>
      <c r="J705" s="95">
        <f>F705*('Mieszkalne-ankiety'!$U$138/'Mieszkalne-ankiety'!$D$138)</f>
        <v>100.31443423356006</v>
      </c>
    </row>
    <row r="706" spans="2:10" x14ac:dyDescent="0.25">
      <c r="B706" s="80" t="s">
        <v>954</v>
      </c>
      <c r="C706" s="80" t="s">
        <v>1446</v>
      </c>
      <c r="D706" s="82" t="s">
        <v>612</v>
      </c>
      <c r="E706" s="82" t="s">
        <v>245</v>
      </c>
      <c r="F706" s="26">
        <v>136.93</v>
      </c>
      <c r="G706" s="98">
        <f>F706*('Mieszkalne-ankiety'!$R$138/'Mieszkalne-ankiety'!$D$138)</f>
        <v>9.3470872375015546</v>
      </c>
      <c r="H706" s="115">
        <f>F706*('Mieszkalne-ankiety'!$S$138/'Mieszkalne-ankiety'!$D$138)</f>
        <v>2.9620083184843535E-2</v>
      </c>
      <c r="I706" s="89">
        <f>F706*('Mieszkalne-ankiety'!$T$138/'Mieszkalne-ankiety'!$D$138)</f>
        <v>6.054365258288618E-2</v>
      </c>
      <c r="J706" s="95">
        <f>F706*('Mieszkalne-ankiety'!$U$138/'Mieszkalne-ankiety'!$D$138)</f>
        <v>131.25709966174276</v>
      </c>
    </row>
    <row r="707" spans="2:10" x14ac:dyDescent="0.25">
      <c r="B707" s="80" t="s">
        <v>955</v>
      </c>
      <c r="C707" s="80" t="s">
        <v>1446</v>
      </c>
      <c r="D707" s="82" t="s">
        <v>610</v>
      </c>
      <c r="E707" s="82" t="s">
        <v>245</v>
      </c>
      <c r="F707" s="26">
        <v>112.4</v>
      </c>
      <c r="G707" s="98">
        <f>F707*('Mieszkalne-ankiety'!$R$138/'Mieszkalne-ankiety'!$D$138)</f>
        <v>7.6726254691826092</v>
      </c>
      <c r="H707" s="115">
        <f>F707*('Mieszkalne-ankiety'!$S$138/'Mieszkalne-ankiety'!$D$138)</f>
        <v>2.4313863652789116E-2</v>
      </c>
      <c r="I707" s="89">
        <f>F707*('Mieszkalne-ankiety'!$T$138/'Mieszkalne-ankiety'!$D$138)</f>
        <v>4.9697703573478469E-2</v>
      </c>
      <c r="J707" s="95">
        <f>F707*('Mieszkalne-ankiety'!$U$138/'Mieszkalne-ankiety'!$D$138)</f>
        <v>107.74335793456427</v>
      </c>
    </row>
    <row r="708" spans="2:10" x14ac:dyDescent="0.25">
      <c r="B708" s="80" t="s">
        <v>956</v>
      </c>
      <c r="C708" s="80" t="s">
        <v>1446</v>
      </c>
      <c r="D708" s="82" t="s">
        <v>1779</v>
      </c>
      <c r="E708" s="82" t="s">
        <v>245</v>
      </c>
      <c r="F708" s="26">
        <v>150.71</v>
      </c>
      <c r="G708" s="98">
        <f>F708*('Mieszkalne-ankiety'!$R$138/'Mieszkalne-ankiety'!$D$138)</f>
        <v>10.287734737193158</v>
      </c>
      <c r="H708" s="115">
        <f>F708*('Mieszkalne-ankiety'!$S$138/'Mieszkalne-ankiety'!$D$138)</f>
        <v>3.2600910952952381E-2</v>
      </c>
      <c r="I708" s="89">
        <f>F708*('Mieszkalne-ankiety'!$T$138/'Mieszkalne-ankiety'!$D$138)</f>
        <v>6.6636484924901596E-2</v>
      </c>
      <c r="J708" s="95">
        <f>F708*('Mieszkalne-ankiety'!$U$138/'Mieszkalne-ankiety'!$D$138)</f>
        <v>144.46620528752831</v>
      </c>
    </row>
    <row r="709" spans="2:10" x14ac:dyDescent="0.25">
      <c r="B709" s="80" t="s">
        <v>957</v>
      </c>
      <c r="C709" s="80" t="s">
        <v>1446</v>
      </c>
      <c r="D709" s="82" t="s">
        <v>1780</v>
      </c>
      <c r="E709" s="82" t="s">
        <v>245</v>
      </c>
      <c r="F709" s="26">
        <v>65.94</v>
      </c>
      <c r="G709" s="98">
        <f>F709*('Mieszkalne-ankiety'!$R$138/'Mieszkalne-ankiety'!$D$138)</f>
        <v>4.5011825928638904</v>
      </c>
      <c r="H709" s="115">
        <f>F709*('Mieszkalne-ankiety'!$S$138/'Mieszkalne-ankiety'!$D$138)</f>
        <v>1.4263844922285713E-2</v>
      </c>
      <c r="I709" s="89">
        <f>F709*('Mieszkalne-ankiety'!$T$138/'Mieszkalne-ankiety'!$D$138)</f>
        <v>2.9155396562590478E-2</v>
      </c>
      <c r="J709" s="95">
        <f>F709*('Mieszkalne-ankiety'!$U$138/'Mieszkalne-ankiety'!$D$138)</f>
        <v>63.208158560544192</v>
      </c>
    </row>
    <row r="710" spans="2:10" x14ac:dyDescent="0.25">
      <c r="B710" s="80" t="s">
        <v>958</v>
      </c>
      <c r="C710" s="80" t="s">
        <v>1446</v>
      </c>
      <c r="D710" s="82" t="s">
        <v>307</v>
      </c>
      <c r="E710" s="82" t="s">
        <v>245</v>
      </c>
      <c r="F710" s="26">
        <v>89.86</v>
      </c>
      <c r="G710" s="98">
        <f>F710*('Mieszkalne-ankiety'!$R$138/'Mieszkalne-ankiety'!$D$138)</f>
        <v>6.1340046678002604</v>
      </c>
      <c r="H710" s="115">
        <f>F710*('Mieszkalne-ankiety'!$S$138/'Mieszkalne-ankiety'!$D$138)</f>
        <v>1.943811199145578E-2</v>
      </c>
      <c r="I710" s="89">
        <f>F710*('Mieszkalne-ankiety'!$T$138/'Mieszkalne-ankiety'!$D$138)</f>
        <v>3.973163383552291E-2</v>
      </c>
      <c r="J710" s="95">
        <f>F710*('Mieszkalne-ankiety'!$U$138/'Mieszkalne-ankiety'!$D$138)</f>
        <v>86.137172099643635</v>
      </c>
    </row>
    <row r="711" spans="2:10" x14ac:dyDescent="0.25">
      <c r="B711" s="80" t="s">
        <v>959</v>
      </c>
      <c r="C711" s="80" t="s">
        <v>1446</v>
      </c>
      <c r="D711" s="82" t="s">
        <v>1781</v>
      </c>
      <c r="E711" s="82" t="s">
        <v>245</v>
      </c>
      <c r="F711" s="26">
        <v>92.06</v>
      </c>
      <c r="G711" s="98">
        <f>F711*('Mieszkalne-ankiety'!$R$138/'Mieszkalne-ankiety'!$D$138)</f>
        <v>6.2841806111472511</v>
      </c>
      <c r="H711" s="115">
        <f>F711*('Mieszkalne-ankiety'!$S$138/'Mieszkalne-ankiety'!$D$138)</f>
        <v>1.9914006119891154E-2</v>
      </c>
      <c r="I711" s="89">
        <f>F711*('Mieszkalne-ankiety'!$T$138/'Mieszkalne-ankiety'!$D$138)</f>
        <v>4.0704364688384585E-2</v>
      </c>
      <c r="J711" s="95">
        <f>F711*('Mieszkalne-ankiety'!$U$138/'Mieszkalne-ankiety'!$D$138)</f>
        <v>88.246027859928702</v>
      </c>
    </row>
    <row r="712" spans="2:10" x14ac:dyDescent="0.25">
      <c r="B712" s="80" t="s">
        <v>960</v>
      </c>
      <c r="C712" s="80" t="s">
        <v>1446</v>
      </c>
      <c r="D712" s="82" t="s">
        <v>240</v>
      </c>
      <c r="E712" s="82" t="s">
        <v>245</v>
      </c>
      <c r="F712" s="26">
        <v>104.61</v>
      </c>
      <c r="G712" s="98">
        <f>F712*('Mieszkalne-ankiety'!$R$138/'Mieszkalne-ankiety'!$D$138)</f>
        <v>7.1408661061494021</v>
      </c>
      <c r="H712" s="115">
        <f>F712*('Mieszkalne-ankiety'!$S$138/'Mieszkalne-ankiety'!$D$138)</f>
        <v>2.262876580710204E-2</v>
      </c>
      <c r="I712" s="89">
        <f>F712*('Mieszkalne-ankiety'!$T$138/'Mieszkalne-ankiety'!$D$138)</f>
        <v>4.6253352053572797E-2</v>
      </c>
      <c r="J712" s="95">
        <f>F712*('Mieszkalne-ankiety'!$U$138/'Mieszkalne-ankiety'!$D$138)</f>
        <v>100.27609140155487</v>
      </c>
    </row>
    <row r="713" spans="2:10" x14ac:dyDescent="0.25">
      <c r="B713" s="80" t="s">
        <v>961</v>
      </c>
      <c r="C713" s="80" t="s">
        <v>1446</v>
      </c>
      <c r="D713" s="82" t="s">
        <v>1782</v>
      </c>
      <c r="E713" s="82" t="s">
        <v>245</v>
      </c>
      <c r="F713" s="26">
        <v>136.15</v>
      </c>
      <c r="G713" s="98">
        <f>F713*('Mieszkalne-ankiety'!$R$138/'Mieszkalne-ankiety'!$D$138)</f>
        <v>9.2938430394058038</v>
      </c>
      <c r="H713" s="115">
        <f>F713*('Mieszkalne-ankiety'!$S$138/'Mieszkalne-ankiety'!$D$138)</f>
        <v>2.9451357084761903E-2</v>
      </c>
      <c r="I713" s="89">
        <f>F713*('Mieszkalne-ankiety'!$T$138/'Mieszkalne-ankiety'!$D$138)</f>
        <v>6.0198775280507946E-2</v>
      </c>
      <c r="J713" s="95">
        <f>F713*('Mieszkalne-ankiety'!$U$138/'Mieszkalne-ankiety'!$D$138)</f>
        <v>130.50941443764168</v>
      </c>
    </row>
    <row r="714" spans="2:10" x14ac:dyDescent="0.25">
      <c r="B714" s="80" t="s">
        <v>962</v>
      </c>
      <c r="C714" s="80" t="s">
        <v>1446</v>
      </c>
      <c r="D714" s="82" t="s">
        <v>1783</v>
      </c>
      <c r="E714" s="82" t="s">
        <v>245</v>
      </c>
      <c r="F714" s="26">
        <v>174.04</v>
      </c>
      <c r="G714" s="98">
        <f>F714*('Mieszkalne-ankiety'!$R$138/'Mieszkalne-ankiety'!$D$138)</f>
        <v>11.880282354595563</v>
      </c>
      <c r="H714" s="115">
        <f>F714*('Mieszkalne-ankiety'!$S$138/'Mieszkalne-ankiety'!$D$138)</f>
        <v>3.7647551869496594E-2</v>
      </c>
      <c r="I714" s="89">
        <f>F714*('Mieszkalne-ankiety'!$T$138/'Mieszkalne-ankiety'!$D$138)</f>
        <v>7.6951853469112028E-2</v>
      </c>
      <c r="J714" s="95">
        <f>F714*('Mieszkalne-ankiety'!$U$138/'Mieszkalne-ankiety'!$D$138)</f>
        <v>166.82966205455128</v>
      </c>
    </row>
    <row r="715" spans="2:10" x14ac:dyDescent="0.25">
      <c r="B715" s="80" t="s">
        <v>963</v>
      </c>
      <c r="C715" s="80" t="s">
        <v>1446</v>
      </c>
      <c r="D715" s="82" t="s">
        <v>1683</v>
      </c>
      <c r="E715" s="82" t="s">
        <v>245</v>
      </c>
      <c r="F715" s="26">
        <v>109.69</v>
      </c>
      <c r="G715" s="98">
        <f>F715*('Mieszkalne-ankiety'!$R$138/'Mieszkalne-ankiety'!$D$138)</f>
        <v>7.4876360116960887</v>
      </c>
      <c r="H715" s="115">
        <f>F715*('Mieszkalne-ankiety'!$S$138/'Mieszkalne-ankiety'!$D$138)</f>
        <v>2.3727648612761901E-2</v>
      </c>
      <c r="I715" s="89">
        <f>F715*('Mieszkalne-ankiety'!$T$138/'Mieszkalne-ankiety'!$D$138)</f>
        <v>4.8499476022907946E-2</v>
      </c>
      <c r="J715" s="95">
        <f>F715*('Mieszkalne-ankiety'!$U$138/'Mieszkalne-ankiety'!$D$138)</f>
        <v>105.14563106621311</v>
      </c>
    </row>
    <row r="716" spans="2:10" x14ac:dyDescent="0.25">
      <c r="B716" s="80" t="s">
        <v>964</v>
      </c>
      <c r="C716" s="80" t="s">
        <v>1446</v>
      </c>
      <c r="D716" s="82" t="s">
        <v>1684</v>
      </c>
      <c r="E716" s="82" t="s">
        <v>245</v>
      </c>
      <c r="F716" s="26">
        <v>154.44</v>
      </c>
      <c r="G716" s="98">
        <f>F716*('Mieszkalne-ankiety'!$R$138/'Mieszkalne-ankiety'!$D$138)</f>
        <v>10.542351222958738</v>
      </c>
      <c r="H716" s="115">
        <f>F716*('Mieszkalne-ankiety'!$S$138/'Mieszkalne-ankiety'!$D$138)</f>
        <v>3.340776781616326E-2</v>
      </c>
      <c r="I716" s="89">
        <f>F716*('Mieszkalne-ankiety'!$T$138/'Mieszkalne-ankiety'!$D$138)</f>
        <v>6.8285705870889807E-2</v>
      </c>
      <c r="J716" s="95">
        <f>F716*('Mieszkalne-ankiety'!$U$138/'Mieszkalne-ankiety'!$D$138)</f>
        <v>148.04167437201161</v>
      </c>
    </row>
    <row r="717" spans="2:10" x14ac:dyDescent="0.25">
      <c r="B717" s="80" t="s">
        <v>965</v>
      </c>
      <c r="C717" s="80" t="s">
        <v>1446</v>
      </c>
      <c r="D717" s="82" t="s">
        <v>1784</v>
      </c>
      <c r="E717" s="82" t="s">
        <v>245</v>
      </c>
      <c r="F717" s="26">
        <v>98.07</v>
      </c>
      <c r="G717" s="98">
        <f>F717*('Mieszkalne-ankiety'!$R$138/'Mieszkalne-ankiety'!$D$138)</f>
        <v>6.6944339836542568</v>
      </c>
      <c r="H717" s="115">
        <f>F717*('Mieszkalne-ankiety'!$S$138/'Mieszkalne-ankiety'!$D$138)</f>
        <v>2.1214062352571426E-2</v>
      </c>
      <c r="I717" s="89">
        <f>F717*('Mieszkalne-ankiety'!$T$138/'Mieszkalne-ankiety'!$D$138)</f>
        <v>4.3361688518247621E-2</v>
      </c>
      <c r="J717" s="95">
        <f>F717*('Mieszkalne-ankiety'!$U$138/'Mieszkalne-ankiety'!$D$138)</f>
        <v>94.007038368707441</v>
      </c>
    </row>
    <row r="718" spans="2:10" x14ac:dyDescent="0.25">
      <c r="B718" s="80" t="s">
        <v>966</v>
      </c>
      <c r="C718" s="80" t="s">
        <v>1446</v>
      </c>
      <c r="D718" s="82" t="s">
        <v>1785</v>
      </c>
      <c r="E718" s="82" t="s">
        <v>245</v>
      </c>
      <c r="F718" s="26">
        <v>91.64</v>
      </c>
      <c r="G718" s="98">
        <f>F718*('Mieszkalne-ankiety'!$R$138/'Mieszkalne-ankiety'!$D$138)</f>
        <v>6.2555106583264619</v>
      </c>
      <c r="H718" s="115">
        <f>F718*('Mieszkalne-ankiety'!$S$138/'Mieszkalne-ankiety'!$D$138)</f>
        <v>1.9823153604462584E-2</v>
      </c>
      <c r="I718" s="89">
        <f>F718*('Mieszkalne-ankiety'!$T$138/'Mieszkalne-ankiety'!$D$138)</f>
        <v>4.051866152556554E-2</v>
      </c>
      <c r="J718" s="95">
        <f>F718*('Mieszkalne-ankiety'!$U$138/'Mieszkalne-ankiety'!$D$138)</f>
        <v>87.843428123874276</v>
      </c>
    </row>
    <row r="719" spans="2:10" x14ac:dyDescent="0.25">
      <c r="B719" s="80" t="s">
        <v>586</v>
      </c>
      <c r="C719" s="80" t="s">
        <v>1446</v>
      </c>
      <c r="D719" s="82" t="s">
        <v>511</v>
      </c>
      <c r="E719" s="82" t="s">
        <v>245</v>
      </c>
      <c r="F719" s="26">
        <v>109.99</v>
      </c>
      <c r="G719" s="98">
        <f>F719*('Mieszkalne-ankiety'!$R$138/'Mieszkalne-ankiety'!$D$138)</f>
        <v>7.5081145494252235</v>
      </c>
      <c r="H719" s="115">
        <f>F719*('Mieszkalne-ankiety'!$S$138/'Mieszkalne-ankiety'!$D$138)</f>
        <v>2.3792543266639453E-2</v>
      </c>
      <c r="I719" s="89">
        <f>F719*('Mieszkalne-ankiety'!$T$138/'Mieszkalne-ankiety'!$D$138)</f>
        <v>4.8632121139207264E-2</v>
      </c>
      <c r="J719" s="95">
        <f>F719*('Mieszkalne-ankiety'!$U$138/'Mieszkalne-ankiety'!$D$138)</f>
        <v>105.43320230625199</v>
      </c>
    </row>
    <row r="720" spans="2:10" x14ac:dyDescent="0.25">
      <c r="B720" s="80" t="s">
        <v>967</v>
      </c>
      <c r="C720" s="80" t="s">
        <v>1446</v>
      </c>
      <c r="D720" s="82" t="s">
        <v>280</v>
      </c>
      <c r="E720" s="82" t="s">
        <v>245</v>
      </c>
      <c r="F720" s="26">
        <v>132.77000000000001</v>
      </c>
      <c r="G720" s="98">
        <f>F720*('Mieszkalne-ankiety'!$R$138/'Mieszkalne-ankiety'!$D$138)</f>
        <v>9.0631181809908821</v>
      </c>
      <c r="H720" s="115">
        <f>F720*('Mieszkalne-ankiety'!$S$138/'Mieszkalne-ankiety'!$D$138)</f>
        <v>2.8720210651074829E-2</v>
      </c>
      <c r="I720" s="89">
        <f>F720*('Mieszkalne-ankiety'!$T$138/'Mieszkalne-ankiety'!$D$138)</f>
        <v>5.8704306970202277E-2</v>
      </c>
      <c r="J720" s="95">
        <f>F720*('Mieszkalne-ankiety'!$U$138/'Mieszkalne-ankiety'!$D$138)</f>
        <v>127.26944513320372</v>
      </c>
    </row>
    <row r="721" spans="2:10" x14ac:dyDescent="0.25">
      <c r="B721" s="80" t="s">
        <v>430</v>
      </c>
      <c r="C721" s="80" t="s">
        <v>1446</v>
      </c>
      <c r="D721" s="82" t="s">
        <v>1786</v>
      </c>
      <c r="E721" s="82" t="s">
        <v>245</v>
      </c>
      <c r="F721" s="26">
        <v>103.23</v>
      </c>
      <c r="G721" s="98">
        <f>F721*('Mieszkalne-ankiety'!$R$138/'Mieszkalne-ankiety'!$D$138)</f>
        <v>7.0466648325953809</v>
      </c>
      <c r="H721" s="115">
        <f>F721*('Mieszkalne-ankiety'!$S$138/'Mieszkalne-ankiety'!$D$138)</f>
        <v>2.2330250399265304E-2</v>
      </c>
      <c r="I721" s="89">
        <f>F721*('Mieszkalne-ankiety'!$T$138/'Mieszkalne-ankiety'!$D$138)</f>
        <v>4.5643184518595926E-2</v>
      </c>
      <c r="J721" s="95">
        <f>F721*('Mieszkalne-ankiety'!$U$138/'Mieszkalne-ankiety'!$D$138)</f>
        <v>98.953263697376059</v>
      </c>
    </row>
    <row r="722" spans="2:10" x14ac:dyDescent="0.25">
      <c r="B722" s="80" t="s">
        <v>968</v>
      </c>
      <c r="C722" s="80" t="s">
        <v>1446</v>
      </c>
      <c r="D722" s="82" t="s">
        <v>1787</v>
      </c>
      <c r="E722" s="82" t="s">
        <v>245</v>
      </c>
      <c r="F722" s="26">
        <v>193.25</v>
      </c>
      <c r="G722" s="98">
        <f>F722*('Mieszkalne-ankiety'!$R$138/'Mieszkalne-ankiety'!$D$138)</f>
        <v>13.191591387184513</v>
      </c>
      <c r="H722" s="115">
        <f>F722*('Mieszkalne-ankiety'!$S$138/'Mieszkalne-ankiety'!$D$138)</f>
        <v>4.1802972872789113E-2</v>
      </c>
      <c r="I722" s="89">
        <f>F722*('Mieszkalne-ankiety'!$T$138/'Mieszkalne-ankiety'!$D$138)</f>
        <v>8.5445562416145135E-2</v>
      </c>
      <c r="J722" s="95">
        <f>F722*('Mieszkalne-ankiety'!$U$138/'Mieszkalne-ankiety'!$D$138)</f>
        <v>185.24380712504043</v>
      </c>
    </row>
    <row r="723" spans="2:10" x14ac:dyDescent="0.25">
      <c r="B723" s="80" t="s">
        <v>969</v>
      </c>
      <c r="C723" s="80" t="s">
        <v>1446</v>
      </c>
      <c r="D723" s="82" t="s">
        <v>724</v>
      </c>
      <c r="E723" s="82" t="s">
        <v>245</v>
      </c>
      <c r="F723" s="26">
        <v>125.12</v>
      </c>
      <c r="G723" s="98">
        <f>F723*('Mieszkalne-ankiety'!$R$138/'Mieszkalne-ankiety'!$D$138)</f>
        <v>8.5409154688979374</v>
      </c>
      <c r="H723" s="115">
        <f>F723*('Mieszkalne-ankiety'!$S$138/'Mieszkalne-ankiety'!$D$138)</f>
        <v>2.7065396977197276E-2</v>
      </c>
      <c r="I723" s="89">
        <f>F723*('Mieszkalne-ankiety'!$T$138/'Mieszkalne-ankiety'!$D$138)</f>
        <v>5.5321856504569625E-2</v>
      </c>
      <c r="J723" s="95">
        <f>F723*('Mieszkalne-ankiety'!$U$138/'Mieszkalne-ankiety'!$D$138)</f>
        <v>119.93637851221247</v>
      </c>
    </row>
    <row r="724" spans="2:10" x14ac:dyDescent="0.25">
      <c r="B724" s="80" t="s">
        <v>429</v>
      </c>
      <c r="C724" s="80" t="s">
        <v>1446</v>
      </c>
      <c r="D724" s="82" t="s">
        <v>646</v>
      </c>
      <c r="E724" s="82" t="s">
        <v>245</v>
      </c>
      <c r="F724" s="26">
        <v>79.63</v>
      </c>
      <c r="G724" s="98">
        <f>F724*('Mieszkalne-ankiety'!$R$138/'Mieszkalne-ankiety'!$D$138)</f>
        <v>5.4356865312367537</v>
      </c>
      <c r="H724" s="115">
        <f>F724*('Mieszkalne-ankiety'!$S$138/'Mieszkalne-ankiety'!$D$138)</f>
        <v>1.722520429423129E-2</v>
      </c>
      <c r="I724" s="89">
        <f>F724*('Mieszkalne-ankiety'!$T$138/'Mieszkalne-ankiety'!$D$138)</f>
        <v>3.5208435369716101E-2</v>
      </c>
      <c r="J724" s="95">
        <f>F724*('Mieszkalne-ankiety'!$U$138/'Mieszkalne-ankiety'!$D$138)</f>
        <v>76.33099281431808</v>
      </c>
    </row>
    <row r="725" spans="2:10" x14ac:dyDescent="0.25">
      <c r="B725" s="80" t="s">
        <v>970</v>
      </c>
      <c r="C725" s="80" t="s">
        <v>1446</v>
      </c>
      <c r="D725" s="82" t="s">
        <v>722</v>
      </c>
      <c r="E725" s="82" t="s">
        <v>245</v>
      </c>
      <c r="F725" s="26">
        <v>49.09</v>
      </c>
      <c r="G725" s="98">
        <f>F725*('Mieszkalne-ankiety'!$R$138/'Mieszkalne-ankiety'!$D$138)</f>
        <v>3.3509713904108036</v>
      </c>
      <c r="H725" s="115">
        <f>F725*('Mieszkalne-ankiety'!$S$138/'Mieszkalne-ankiety'!$D$138)</f>
        <v>1.0618928529496599E-2</v>
      </c>
      <c r="I725" s="89">
        <f>F725*('Mieszkalne-ankiety'!$T$138/'Mieszkalne-ankiety'!$D$138)</f>
        <v>2.1705162530445358E-2</v>
      </c>
      <c r="J725" s="95">
        <f>F725*('Mieszkalne-ankiety'!$U$138/'Mieszkalne-ankiety'!$D$138)</f>
        <v>47.056240578360857</v>
      </c>
    </row>
    <row r="726" spans="2:10" x14ac:dyDescent="0.25">
      <c r="B726" s="80" t="s">
        <v>971</v>
      </c>
      <c r="C726" s="80" t="s">
        <v>1446</v>
      </c>
      <c r="D726" s="82" t="s">
        <v>721</v>
      </c>
      <c r="E726" s="82" t="s">
        <v>245</v>
      </c>
      <c r="F726" s="26">
        <v>120.21</v>
      </c>
      <c r="G726" s="98">
        <f>F726*('Mieszkalne-ankiety'!$R$138/'Mieszkalne-ankiety'!$D$138)</f>
        <v>8.2057500680644253</v>
      </c>
      <c r="H726" s="115">
        <f>F726*('Mieszkalne-ankiety'!$S$138/'Mieszkalne-ankiety'!$D$138)</f>
        <v>2.600328780873469E-2</v>
      </c>
      <c r="I726" s="89">
        <f>F726*('Mieszkalne-ankiety'!$T$138/'Mieszkalne-ankiety'!$D$138)</f>
        <v>5.315089810113742E-2</v>
      </c>
      <c r="J726" s="95">
        <f>F726*('Mieszkalne-ankiety'!$U$138/'Mieszkalne-ankiety'!$D$138)</f>
        <v>115.22979588357624</v>
      </c>
    </row>
    <row r="727" spans="2:10" x14ac:dyDescent="0.25">
      <c r="B727" s="80" t="s">
        <v>972</v>
      </c>
      <c r="C727" s="80" t="s">
        <v>1446</v>
      </c>
      <c r="D727" s="82" t="s">
        <v>618</v>
      </c>
      <c r="E727" s="82" t="s">
        <v>245</v>
      </c>
      <c r="F727" s="26">
        <v>114.42</v>
      </c>
      <c r="G727" s="98">
        <f>F727*('Mieszkalne-ankiety'!$R$138/'Mieszkalne-ankiety'!$D$138)</f>
        <v>7.8105142898921187</v>
      </c>
      <c r="H727" s="115">
        <f>F727*('Mieszkalne-ankiety'!$S$138/'Mieszkalne-ankiety'!$D$138)</f>
        <v>2.4750820988897956E-2</v>
      </c>
      <c r="I727" s="89">
        <f>F727*('Mieszkalne-ankiety'!$T$138/'Mieszkalne-ankiety'!$D$138)</f>
        <v>5.0590847356560553E-2</v>
      </c>
      <c r="J727" s="95">
        <f>F727*('Mieszkalne-ankiety'!$U$138/'Mieszkalne-ankiety'!$D$138)</f>
        <v>109.67967095082601</v>
      </c>
    </row>
    <row r="728" spans="2:10" x14ac:dyDescent="0.25">
      <c r="B728" s="80" t="s">
        <v>973</v>
      </c>
      <c r="C728" s="80" t="s">
        <v>1446</v>
      </c>
      <c r="D728" s="82" t="s">
        <v>1788</v>
      </c>
      <c r="E728" s="82" t="s">
        <v>245</v>
      </c>
      <c r="F728" s="26">
        <v>177.34</v>
      </c>
      <c r="G728" s="98">
        <f>F728*('Mieszkalne-ankiety'!$R$138/'Mieszkalne-ankiety'!$D$138)</f>
        <v>12.105546269616049</v>
      </c>
      <c r="H728" s="115">
        <f>F728*('Mieszkalne-ankiety'!$S$138/'Mieszkalne-ankiety'!$D$138)</f>
        <v>3.8361393062149654E-2</v>
      </c>
      <c r="I728" s="89">
        <f>F728*('Mieszkalne-ankiety'!$T$138/'Mieszkalne-ankiety'!$D$138)</f>
        <v>7.8410949748404554E-2</v>
      </c>
      <c r="J728" s="95">
        <f>F728*('Mieszkalne-ankiety'!$U$138/'Mieszkalne-ankiety'!$D$138)</f>
        <v>169.99294569497889</v>
      </c>
    </row>
    <row r="729" spans="2:10" x14ac:dyDescent="0.25">
      <c r="B729" s="80" t="s">
        <v>974</v>
      </c>
      <c r="C729" s="80" t="s">
        <v>1446</v>
      </c>
      <c r="D729" s="82" t="s">
        <v>720</v>
      </c>
      <c r="E729" s="82" t="s">
        <v>245</v>
      </c>
      <c r="F729" s="26">
        <v>95.17</v>
      </c>
      <c r="G729" s="98">
        <f>F729*('Mieszkalne-ankiety'!$R$138/'Mieszkalne-ankiety'!$D$138)</f>
        <v>6.496474785605951</v>
      </c>
      <c r="H729" s="115">
        <f>F729*('Mieszkalne-ankiety'!$S$138/'Mieszkalne-ankiety'!$D$138)</f>
        <v>2.0586747365088434E-2</v>
      </c>
      <c r="I729" s="89">
        <f>F729*('Mieszkalne-ankiety'!$T$138/'Mieszkalne-ankiety'!$D$138)</f>
        <v>4.2079452394020868E-2</v>
      </c>
      <c r="J729" s="95">
        <f>F729*('Mieszkalne-ankiety'!$U$138/'Mieszkalne-ankiety'!$D$138)</f>
        <v>91.227183048331682</v>
      </c>
    </row>
    <row r="730" spans="2:10" x14ac:dyDescent="0.25">
      <c r="B730" s="80" t="s">
        <v>975</v>
      </c>
      <c r="C730" s="80" t="s">
        <v>1446</v>
      </c>
      <c r="D730" s="82" t="s">
        <v>259</v>
      </c>
      <c r="E730" s="82" t="s">
        <v>245</v>
      </c>
      <c r="F730" s="26">
        <v>95.2</v>
      </c>
      <c r="G730" s="98">
        <f>F730*('Mieszkalne-ankiety'!$R$138/'Mieszkalne-ankiety'!$D$138)</f>
        <v>6.4985226393788649</v>
      </c>
      <c r="H730" s="115">
        <f>F730*('Mieszkalne-ankiety'!$S$138/'Mieszkalne-ankiety'!$D$138)</f>
        <v>2.0593236830476189E-2</v>
      </c>
      <c r="I730" s="89">
        <f>F730*('Mieszkalne-ankiety'!$T$138/'Mieszkalne-ankiety'!$D$138)</f>
        <v>4.20927169056508E-2</v>
      </c>
      <c r="J730" s="95">
        <f>F730*('Mieszkalne-ankiety'!$U$138/'Mieszkalne-ankiety'!$D$138)</f>
        <v>91.255940172335571</v>
      </c>
    </row>
    <row r="731" spans="2:10" x14ac:dyDescent="0.25">
      <c r="B731" s="80" t="s">
        <v>976</v>
      </c>
      <c r="C731" s="80" t="s">
        <v>1446</v>
      </c>
      <c r="D731" s="82" t="s">
        <v>718</v>
      </c>
      <c r="E731" s="82" t="s">
        <v>245</v>
      </c>
      <c r="F731" s="26">
        <v>134.96</v>
      </c>
      <c r="G731" s="98">
        <f>F731*('Mieszkalne-ankiety'!$R$138/'Mieszkalne-ankiety'!$D$138)</f>
        <v>9.2126115064135679</v>
      </c>
      <c r="H731" s="115">
        <f>F731*('Mieszkalne-ankiety'!$S$138/'Mieszkalne-ankiety'!$D$138)</f>
        <v>2.9193941624380951E-2</v>
      </c>
      <c r="I731" s="89">
        <f>F731*('Mieszkalne-ankiety'!$T$138/'Mieszkalne-ankiety'!$D$138)</f>
        <v>5.9672616319187313E-2</v>
      </c>
      <c r="J731" s="95">
        <f>F731*('Mieszkalne-ankiety'!$U$138/'Mieszkalne-ankiety'!$D$138)</f>
        <v>129.3687151854875</v>
      </c>
    </row>
    <row r="732" spans="2:10" x14ac:dyDescent="0.25">
      <c r="B732" s="80" t="s">
        <v>426</v>
      </c>
      <c r="C732" s="80" t="s">
        <v>1446</v>
      </c>
      <c r="D732" s="82" t="s">
        <v>717</v>
      </c>
      <c r="E732" s="82" t="s">
        <v>245</v>
      </c>
      <c r="F732" s="26">
        <v>95.18</v>
      </c>
      <c r="G732" s="98">
        <f>F732*('Mieszkalne-ankiety'!$R$138/'Mieszkalne-ankiety'!$D$138)</f>
        <v>6.4971574035302559</v>
      </c>
      <c r="H732" s="115">
        <f>F732*('Mieszkalne-ankiety'!$S$138/'Mieszkalne-ankiety'!$D$138)</f>
        <v>2.0588910520217687E-2</v>
      </c>
      <c r="I732" s="89">
        <f>F732*('Mieszkalne-ankiety'!$T$138/'Mieszkalne-ankiety'!$D$138)</f>
        <v>4.2083873897897514E-2</v>
      </c>
      <c r="J732" s="95">
        <f>F732*('Mieszkalne-ankiety'!$U$138/'Mieszkalne-ankiety'!$D$138)</f>
        <v>91.236768756332978</v>
      </c>
    </row>
    <row r="733" spans="2:10" x14ac:dyDescent="0.25">
      <c r="B733" s="80" t="s">
        <v>977</v>
      </c>
      <c r="C733" s="80" t="s">
        <v>1446</v>
      </c>
      <c r="D733" s="82" t="s">
        <v>609</v>
      </c>
      <c r="E733" s="82" t="s">
        <v>245</v>
      </c>
      <c r="F733" s="26">
        <v>146.22999999999999</v>
      </c>
      <c r="G733" s="98">
        <f>F733*('Mieszkalne-ankiety'!$R$138/'Mieszkalne-ankiety'!$D$138)</f>
        <v>9.9819219071047414</v>
      </c>
      <c r="H733" s="115">
        <f>F733*('Mieszkalne-ankiety'!$S$138/'Mieszkalne-ankiety'!$D$138)</f>
        <v>3.1631817455047617E-2</v>
      </c>
      <c r="I733" s="89">
        <f>F733*('Mieszkalne-ankiety'!$T$138/'Mieszkalne-ankiety'!$D$138)</f>
        <v>6.4655651188165089E-2</v>
      </c>
      <c r="J733" s="95">
        <f>F733*('Mieszkalne-ankiety'!$U$138/'Mieszkalne-ankiety'!$D$138)</f>
        <v>140.17180810294778</v>
      </c>
    </row>
    <row r="734" spans="2:10" x14ac:dyDescent="0.25">
      <c r="B734" s="80" t="s">
        <v>978</v>
      </c>
      <c r="C734" s="80" t="s">
        <v>1446</v>
      </c>
      <c r="D734" s="82" t="s">
        <v>1789</v>
      </c>
      <c r="E734" s="82" t="s">
        <v>245</v>
      </c>
      <c r="F734" s="26">
        <v>136.81</v>
      </c>
      <c r="G734" s="98">
        <f>F734*('Mieszkalne-ankiety'!$R$138/'Mieszkalne-ankiety'!$D$138)</f>
        <v>9.338895822409901</v>
      </c>
      <c r="H734" s="115">
        <f>F734*('Mieszkalne-ankiety'!$S$138/'Mieszkalne-ankiety'!$D$138)</f>
        <v>2.9594125323292513E-2</v>
      </c>
      <c r="I734" s="89">
        <f>F734*('Mieszkalne-ankiety'!$T$138/'Mieszkalne-ankiety'!$D$138)</f>
        <v>6.0490594536366453E-2</v>
      </c>
      <c r="J734" s="95">
        <f>F734*('Mieszkalne-ankiety'!$U$138/'Mieszkalne-ankiety'!$D$138)</f>
        <v>131.1420711657272</v>
      </c>
    </row>
    <row r="735" spans="2:10" x14ac:dyDescent="0.25">
      <c r="B735" s="80" t="s">
        <v>979</v>
      </c>
      <c r="C735" s="80" t="s">
        <v>1446</v>
      </c>
      <c r="D735" s="82" t="s">
        <v>343</v>
      </c>
      <c r="E735" s="82" t="s">
        <v>245</v>
      </c>
      <c r="F735" s="26">
        <v>122.08</v>
      </c>
      <c r="G735" s="98">
        <f>F735*('Mieszkalne-ankiety'!$R$138/'Mieszkalne-ankiety'!$D$138)</f>
        <v>8.3333996199093683</v>
      </c>
      <c r="H735" s="115">
        <f>F735*('Mieszkalne-ankiety'!$S$138/'Mieszkalne-ankiety'!$D$138)</f>
        <v>2.6407797817904758E-2</v>
      </c>
      <c r="I735" s="89">
        <f>F735*('Mieszkalne-ankiety'!$T$138/'Mieszkalne-ankiety'!$D$138)</f>
        <v>5.3977719326069845E-2</v>
      </c>
      <c r="J735" s="95">
        <f>F735*('Mieszkalne-ankiety'!$U$138/'Mieszkalne-ankiety'!$D$138)</f>
        <v>117.02232327981855</v>
      </c>
    </row>
    <row r="736" spans="2:10" x14ac:dyDescent="0.25">
      <c r="B736" s="80" t="s">
        <v>980</v>
      </c>
      <c r="C736" s="80" t="s">
        <v>1446</v>
      </c>
      <c r="D736" s="82" t="s">
        <v>343</v>
      </c>
      <c r="E736" s="82" t="s">
        <v>245</v>
      </c>
      <c r="F736" s="26">
        <v>112.3</v>
      </c>
      <c r="G736" s="98">
        <f>F736*('Mieszkalne-ankiety'!$R$138/'Mieszkalne-ankiety'!$D$138)</f>
        <v>7.6657992899395637</v>
      </c>
      <c r="H736" s="115">
        <f>F736*('Mieszkalne-ankiety'!$S$138/'Mieszkalne-ankiety'!$D$138)</f>
        <v>2.4292232101496596E-2</v>
      </c>
      <c r="I736" s="89">
        <f>F736*('Mieszkalne-ankiety'!$T$138/'Mieszkalne-ankiety'!$D$138)</f>
        <v>4.9653488534712027E-2</v>
      </c>
      <c r="J736" s="95">
        <f>F736*('Mieszkalne-ankiety'!$U$138/'Mieszkalne-ankiety'!$D$138)</f>
        <v>107.6475008545513</v>
      </c>
    </row>
    <row r="737" spans="2:10" x14ac:dyDescent="0.25">
      <c r="B737" s="80" t="s">
        <v>433</v>
      </c>
      <c r="C737" s="80" t="s">
        <v>1446</v>
      </c>
      <c r="D737" s="82" t="s">
        <v>339</v>
      </c>
      <c r="E737" s="82" t="s">
        <v>245</v>
      </c>
      <c r="F737" s="26">
        <v>107.43</v>
      </c>
      <c r="G737" s="98">
        <f>F737*('Mieszkalne-ankiety'!$R$138/'Mieszkalne-ankiety'!$D$138)</f>
        <v>7.3333643608032721</v>
      </c>
      <c r="H737" s="115">
        <f>F737*('Mieszkalne-ankiety'!$S$138/'Mieszkalne-ankiety'!$D$138)</f>
        <v>2.3238775553551021E-2</v>
      </c>
      <c r="I737" s="89">
        <f>F737*('Mieszkalne-ankiety'!$T$138/'Mieszkalne-ankiety'!$D$138)</f>
        <v>4.7500216146786407E-2</v>
      </c>
      <c r="J737" s="95">
        <f>F737*('Mieszkalne-ankiety'!$U$138/'Mieszkalne-ankiety'!$D$138)</f>
        <v>102.97926105792028</v>
      </c>
    </row>
    <row r="738" spans="2:10" x14ac:dyDescent="0.25">
      <c r="B738" s="80" t="s">
        <v>981</v>
      </c>
      <c r="C738" s="80" t="s">
        <v>1446</v>
      </c>
      <c r="D738" s="82" t="s">
        <v>203</v>
      </c>
      <c r="E738" s="82" t="s">
        <v>245</v>
      </c>
      <c r="F738" s="26">
        <v>92.53</v>
      </c>
      <c r="G738" s="98">
        <f>F738*('Mieszkalne-ankiety'!$R$138/'Mieszkalne-ankiety'!$D$138)</f>
        <v>6.3162636535895631</v>
      </c>
      <c r="H738" s="115">
        <f>F738*('Mieszkalne-ankiety'!$S$138/'Mieszkalne-ankiety'!$D$138)</f>
        <v>2.0015674410965984E-2</v>
      </c>
      <c r="I738" s="89">
        <f>F738*('Mieszkalne-ankiety'!$T$138/'Mieszkalne-ankiety'!$D$138)</f>
        <v>4.0912175370586855E-2</v>
      </c>
      <c r="J738" s="95">
        <f>F738*('Mieszkalne-ankiety'!$U$138/'Mieszkalne-ankiety'!$D$138)</f>
        <v>88.69655613598961</v>
      </c>
    </row>
    <row r="739" spans="2:10" x14ac:dyDescent="0.25">
      <c r="B739" s="80" t="s">
        <v>982</v>
      </c>
      <c r="C739" s="80" t="s">
        <v>1446</v>
      </c>
      <c r="D739" s="82" t="s">
        <v>268</v>
      </c>
      <c r="E739" s="82" t="s">
        <v>245</v>
      </c>
      <c r="F739" s="26">
        <v>160.91999999999999</v>
      </c>
      <c r="G739" s="98">
        <f>F739*('Mieszkalne-ankiety'!$R$138/'Mieszkalne-ankiety'!$D$138)</f>
        <v>10.984687637908054</v>
      </c>
      <c r="H739" s="115">
        <f>F739*('Mieszkalne-ankiety'!$S$138/'Mieszkalne-ankiety'!$D$138)</f>
        <v>3.4809492339918362E-2</v>
      </c>
      <c r="I739" s="89">
        <f>F739*('Mieszkalne-ankiety'!$T$138/'Mieszkalne-ankiety'!$D$138)</f>
        <v>7.1150840382955105E-2</v>
      </c>
      <c r="J739" s="95">
        <f>F739*('Mieszkalne-ankiety'!$U$138/'Mieszkalne-ankiety'!$D$138)</f>
        <v>154.25321315685125</v>
      </c>
    </row>
    <row r="740" spans="2:10" x14ac:dyDescent="0.25">
      <c r="B740" s="80" t="s">
        <v>983</v>
      </c>
      <c r="C740" s="81" t="s">
        <v>1446</v>
      </c>
      <c r="D740" s="83"/>
      <c r="E740" s="83" t="s">
        <v>245</v>
      </c>
      <c r="F740" s="84">
        <f>'Mieszkalne-ankiety'!D58</f>
        <v>160</v>
      </c>
      <c r="G740" s="98">
        <f>'Mieszkalne-ankiety'!R58</f>
        <v>14.143823004000003</v>
      </c>
      <c r="H740" s="115">
        <f>'Mieszkalne-ankiety'!S58</f>
        <v>3.5005500000000002E-2</v>
      </c>
      <c r="I740" s="89">
        <f>'Mieszkalne-ankiety'!T58</f>
        <v>4.9266999999999998E-2</v>
      </c>
      <c r="J740" s="95">
        <f>'Mieszkalne-ankiety'!U58</f>
        <v>142.05410000000001</v>
      </c>
    </row>
    <row r="741" spans="2:10" x14ac:dyDescent="0.25">
      <c r="B741" s="80" t="s">
        <v>984</v>
      </c>
      <c r="C741" s="81" t="s">
        <v>1446</v>
      </c>
      <c r="D741" s="83"/>
      <c r="E741" s="83" t="s">
        <v>245</v>
      </c>
      <c r="F741" s="84">
        <f>'Mieszkalne-ankiety'!D59</f>
        <v>130</v>
      </c>
      <c r="G741" s="98">
        <f>'Mieszkalne-ankiety'!R59</f>
        <v>8.69713928</v>
      </c>
      <c r="H741" s="115">
        <f>'Mieszkalne-ankiety'!S59</f>
        <v>0</v>
      </c>
      <c r="I741" s="89">
        <f>'Mieszkalne-ankiety'!T59</f>
        <v>6.1901999999999991E-5</v>
      </c>
      <c r="J741" s="95">
        <f>'Mieszkalne-ankiety'!U59</f>
        <v>131.72399999999999</v>
      </c>
    </row>
    <row r="742" spans="2:10" x14ac:dyDescent="0.25">
      <c r="B742" s="80" t="s">
        <v>985</v>
      </c>
      <c r="C742" s="81" t="s">
        <v>1446</v>
      </c>
      <c r="D742" s="83"/>
      <c r="E742" s="83" t="s">
        <v>245</v>
      </c>
      <c r="F742" s="84">
        <f>'Mieszkalne-ankiety'!D60</f>
        <v>140</v>
      </c>
      <c r="G742" s="98">
        <f>'Mieszkalne-ankiety'!R60</f>
        <v>5.445007704</v>
      </c>
      <c r="H742" s="115">
        <f>'Mieszkalne-ankiety'!S60</f>
        <v>1.2451650000000002E-2</v>
      </c>
      <c r="I742" s="89">
        <f>'Mieszkalne-ankiety'!T60</f>
        <v>2.1098099999999998E-2</v>
      </c>
      <c r="J742" s="95">
        <f>'Mieszkalne-ankiety'!U60</f>
        <v>58.379099999999994</v>
      </c>
    </row>
    <row r="743" spans="2:10" x14ac:dyDescent="0.25">
      <c r="B743" s="80" t="s">
        <v>986</v>
      </c>
      <c r="C743" s="81" t="s">
        <v>1446</v>
      </c>
      <c r="D743" s="83"/>
      <c r="E743" s="83" t="s">
        <v>245</v>
      </c>
      <c r="F743" s="84">
        <f>'Mieszkalne-ankiety'!D61</f>
        <v>70</v>
      </c>
      <c r="G743" s="98">
        <f>'Mieszkalne-ankiety'!R61</f>
        <v>10.811647204000002</v>
      </c>
      <c r="H743" s="115">
        <f>'Mieszkalne-ankiety'!S61</f>
        <v>2.8004399999999999E-2</v>
      </c>
      <c r="I743" s="89">
        <f>'Mieszkalne-ankiety'!T61</f>
        <v>3.94136E-2</v>
      </c>
      <c r="J743" s="95">
        <f>'Mieszkalne-ankiety'!U61</f>
        <v>112.16409999999999</v>
      </c>
    </row>
    <row r="744" spans="2:10" x14ac:dyDescent="0.25">
      <c r="B744" s="80" t="s">
        <v>987</v>
      </c>
      <c r="C744" s="81" t="s">
        <v>1446</v>
      </c>
      <c r="D744" s="83"/>
      <c r="E744" s="83" t="s">
        <v>245</v>
      </c>
      <c r="F744" s="84">
        <f>'Mieszkalne-ankiety'!D62</f>
        <v>60</v>
      </c>
      <c r="G744" s="98">
        <f>'Mieszkalne-ankiety'!R62</f>
        <v>1.7644247320000002</v>
      </c>
      <c r="H744" s="115">
        <f>'Mieszkalne-ankiety'!S62</f>
        <v>2.6325000000000001E-2</v>
      </c>
      <c r="I744" s="89">
        <f>'Mieszkalne-ankiety'!T62</f>
        <v>8.5292999999999994E-2</v>
      </c>
      <c r="J744" s="95">
        <f>'Mieszkalne-ankiety'!U62</f>
        <v>117.5703</v>
      </c>
    </row>
    <row r="745" spans="2:10" x14ac:dyDescent="0.25">
      <c r="B745" s="80" t="s">
        <v>988</v>
      </c>
      <c r="C745" s="81" t="s">
        <v>1446</v>
      </c>
      <c r="D745" s="83"/>
      <c r="E745" s="83" t="s">
        <v>245</v>
      </c>
      <c r="F745" s="84">
        <f>'Mieszkalne-ankiety'!D63</f>
        <v>64</v>
      </c>
      <c r="G745" s="98">
        <f>'Mieszkalne-ankiety'!R63</f>
        <v>4.9226156920000008</v>
      </c>
      <c r="H745" s="115">
        <f>'Mieszkalne-ankiety'!S63</f>
        <v>1.5226319999999998E-2</v>
      </c>
      <c r="I745" s="89">
        <f>'Mieszkalne-ankiety'!T63</f>
        <v>3.3937079999999994E-2</v>
      </c>
      <c r="J745" s="95">
        <f>'Mieszkalne-ankiety'!U63</f>
        <v>71.712299999999999</v>
      </c>
    </row>
    <row r="746" spans="2:10" x14ac:dyDescent="0.25">
      <c r="B746" s="80" t="s">
        <v>989</v>
      </c>
      <c r="C746" s="81" t="s">
        <v>1446</v>
      </c>
      <c r="D746" s="83"/>
      <c r="E746" s="83" t="s">
        <v>245</v>
      </c>
      <c r="F746" s="84">
        <f>'Mieszkalne-ankiety'!D64</f>
        <v>130</v>
      </c>
      <c r="G746" s="98">
        <f>'Mieszkalne-ankiety'!R64</f>
        <v>12.022226112</v>
      </c>
      <c r="H746" s="115">
        <f>'Mieszkalne-ankiety'!S64</f>
        <v>2.8004399999999999E-2</v>
      </c>
      <c r="I746" s="89">
        <f>'Mieszkalne-ankiety'!T64</f>
        <v>3.94136E-2</v>
      </c>
      <c r="J746" s="95">
        <f>'Mieszkalne-ankiety'!U64</f>
        <v>116.5048</v>
      </c>
    </row>
    <row r="747" spans="2:10" x14ac:dyDescent="0.25">
      <c r="B747" s="80" t="s">
        <v>990</v>
      </c>
      <c r="C747" s="81" t="s">
        <v>1446</v>
      </c>
      <c r="D747" s="83"/>
      <c r="E747" s="83" t="s">
        <v>245</v>
      </c>
      <c r="F747" s="84">
        <f>'Mieszkalne-ankiety'!D65</f>
        <v>190</v>
      </c>
      <c r="G747" s="98">
        <f>'Mieszkalne-ankiety'!R65</f>
        <v>11.15573468</v>
      </c>
      <c r="H747" s="115">
        <f>'Mieszkalne-ankiety'!S65</f>
        <v>3.6603300000000005E-2</v>
      </c>
      <c r="I747" s="89">
        <f>'Mieszkalne-ankiety'!T65</f>
        <v>8.0104199999999987E-2</v>
      </c>
      <c r="J747" s="95">
        <f>'Mieszkalne-ankiety'!U65</f>
        <v>164.05199999999999</v>
      </c>
    </row>
    <row r="748" spans="2:10" x14ac:dyDescent="0.25">
      <c r="B748" s="80" t="s">
        <v>991</v>
      </c>
      <c r="C748" s="80" t="s">
        <v>1448</v>
      </c>
      <c r="D748" s="82" t="s">
        <v>1790</v>
      </c>
      <c r="E748" s="82" t="s">
        <v>245</v>
      </c>
      <c r="F748" s="26">
        <v>123.97</v>
      </c>
      <c r="G748" s="98">
        <f>F748*('Mieszkalne-ankiety'!$R$138/'Mieszkalne-ankiety'!$D$138)</f>
        <v>8.4624144076029193</v>
      </c>
      <c r="H748" s="115">
        <f>F748*('Mieszkalne-ankiety'!$S$138/'Mieszkalne-ankiety'!$D$138)</f>
        <v>2.6816634137333331E-2</v>
      </c>
      <c r="I748" s="89">
        <f>F748*('Mieszkalne-ankiety'!$T$138/'Mieszkalne-ankiety'!$D$138)</f>
        <v>5.4813383558755563E-2</v>
      </c>
      <c r="J748" s="95">
        <f>F748*('Mieszkalne-ankiety'!$U$138/'Mieszkalne-ankiety'!$D$138)</f>
        <v>118.83402209206345</v>
      </c>
    </row>
    <row r="749" spans="2:10" x14ac:dyDescent="0.25">
      <c r="B749" s="80" t="s">
        <v>992</v>
      </c>
      <c r="C749" s="80" t="s">
        <v>1448</v>
      </c>
      <c r="D749" s="82" t="s">
        <v>1791</v>
      </c>
      <c r="E749" s="82" t="s">
        <v>245</v>
      </c>
      <c r="F749" s="26">
        <v>93.07</v>
      </c>
      <c r="G749" s="98">
        <f>F749*('Mieszkalne-ankiety'!$R$138/'Mieszkalne-ankiety'!$D$138)</f>
        <v>6.353125021502005</v>
      </c>
      <c r="H749" s="115">
        <f>F749*('Mieszkalne-ankiety'!$S$138/'Mieszkalne-ankiety'!$D$138)</f>
        <v>2.0132484787945576E-2</v>
      </c>
      <c r="I749" s="89">
        <f>F749*('Mieszkalne-ankiety'!$T$138/'Mieszkalne-ankiety'!$D$138)</f>
        <v>4.1150936579925627E-2</v>
      </c>
      <c r="J749" s="95">
        <f>F749*('Mieszkalne-ankiety'!$U$138/'Mieszkalne-ankiety'!$D$138)</f>
        <v>89.214184368059563</v>
      </c>
    </row>
    <row r="750" spans="2:10" x14ac:dyDescent="0.25">
      <c r="B750" s="80" t="s">
        <v>993</v>
      </c>
      <c r="C750" s="80" t="s">
        <v>1448</v>
      </c>
      <c r="D750" s="82" t="s">
        <v>1792</v>
      </c>
      <c r="E750" s="82" t="s">
        <v>245</v>
      </c>
      <c r="F750" s="26">
        <v>77.349999999999994</v>
      </c>
      <c r="G750" s="98">
        <f>F750*('Mieszkalne-ankiety'!$R$138/'Mieszkalne-ankiety'!$D$138)</f>
        <v>5.2800496444953273</v>
      </c>
      <c r="H750" s="115">
        <f>F750*('Mieszkalne-ankiety'!$S$138/'Mieszkalne-ankiety'!$D$138)</f>
        <v>1.6732004924761901E-2</v>
      </c>
      <c r="I750" s="89">
        <f>F750*('Mieszkalne-ankiety'!$T$138/'Mieszkalne-ankiety'!$D$138)</f>
        <v>3.420033248584127E-2</v>
      </c>
      <c r="J750" s="95">
        <f>F750*('Mieszkalne-ankiety'!$U$138/'Mieszkalne-ankiety'!$D$138)</f>
        <v>74.145451390022643</v>
      </c>
    </row>
    <row r="751" spans="2:10" x14ac:dyDescent="0.25">
      <c r="B751" s="80" t="s">
        <v>994</v>
      </c>
      <c r="C751" s="80" t="s">
        <v>1448</v>
      </c>
      <c r="D751" s="82" t="s">
        <v>707</v>
      </c>
      <c r="E751" s="82" t="s">
        <v>245</v>
      </c>
      <c r="F751" s="26">
        <v>81.34</v>
      </c>
      <c r="G751" s="98">
        <f>F751*('Mieszkalne-ankiety'!$R$138/'Mieszkalne-ankiety'!$D$138)</f>
        <v>5.5524141962928244</v>
      </c>
      <c r="H751" s="115">
        <f>F751*('Mieszkalne-ankiety'!$S$138/'Mieszkalne-ankiety'!$D$138)</f>
        <v>1.7595103821333332E-2</v>
      </c>
      <c r="I751" s="89">
        <f>F751*('Mieszkalne-ankiety'!$T$138/'Mieszkalne-ankiety'!$D$138)</f>
        <v>3.5964512532622228E-2</v>
      </c>
      <c r="J751" s="95">
        <f>F751*('Mieszkalne-ankiety'!$U$138/'Mieszkalne-ankiety'!$D$138)</f>
        <v>77.970148882539661</v>
      </c>
    </row>
    <row r="752" spans="2:10" x14ac:dyDescent="0.25">
      <c r="B752" s="80" t="s">
        <v>995</v>
      </c>
      <c r="C752" s="80" t="s">
        <v>1448</v>
      </c>
      <c r="D752" s="82" t="s">
        <v>706</v>
      </c>
      <c r="E752" s="82" t="s">
        <v>245</v>
      </c>
      <c r="F752" s="26">
        <v>86.75</v>
      </c>
      <c r="G752" s="98">
        <f>F752*('Mieszkalne-ankiety'!$R$138/'Mieszkalne-ankiety'!$D$138)</f>
        <v>5.9217104933415605</v>
      </c>
      <c r="H752" s="115">
        <f>F752*('Mieszkalne-ankiety'!$S$138/'Mieszkalne-ankiety'!$D$138)</f>
        <v>1.8765370746258503E-2</v>
      </c>
      <c r="I752" s="89">
        <f>F752*('Mieszkalne-ankiety'!$T$138/'Mieszkalne-ankiety'!$D$138)</f>
        <v>3.8356546129886628E-2</v>
      </c>
      <c r="J752" s="95">
        <f>F752*('Mieszkalne-ankiety'!$U$138/'Mieszkalne-ankiety'!$D$138)</f>
        <v>83.156016911240656</v>
      </c>
    </row>
    <row r="753" spans="2:10" x14ac:dyDescent="0.25">
      <c r="B753" s="80" t="s">
        <v>996</v>
      </c>
      <c r="C753" s="80" t="s">
        <v>1448</v>
      </c>
      <c r="D753" s="82" t="s">
        <v>460</v>
      </c>
      <c r="E753" s="82" t="s">
        <v>245</v>
      </c>
      <c r="F753" s="26">
        <v>105.93</v>
      </c>
      <c r="G753" s="98">
        <f>F753*('Mieszkalne-ankiety'!$R$138/'Mieszkalne-ankiety'!$D$138)</f>
        <v>7.2309716721575965</v>
      </c>
      <c r="H753" s="115">
        <f>F753*('Mieszkalne-ankiety'!$S$138/'Mieszkalne-ankiety'!$D$138)</f>
        <v>2.2914302284163263E-2</v>
      </c>
      <c r="I753" s="89">
        <f>F753*('Mieszkalne-ankiety'!$T$138/'Mieszkalne-ankiety'!$D$138)</f>
        <v>4.6836990565289803E-2</v>
      </c>
      <c r="J753" s="95">
        <f>F753*('Mieszkalne-ankiety'!$U$138/'Mieszkalne-ankiety'!$D$138)</f>
        <v>101.54140485772592</v>
      </c>
    </row>
    <row r="754" spans="2:10" x14ac:dyDescent="0.25">
      <c r="B754" s="80" t="s">
        <v>997</v>
      </c>
      <c r="C754" s="80" t="s">
        <v>1448</v>
      </c>
      <c r="D754" s="82" t="s">
        <v>302</v>
      </c>
      <c r="E754" s="82" t="s">
        <v>245</v>
      </c>
      <c r="F754" s="26">
        <v>102.37</v>
      </c>
      <c r="G754" s="98">
        <f>F754*('Mieszkalne-ankiety'!$R$138/'Mieszkalne-ankiety'!$D$138)</f>
        <v>6.9879596911051935</v>
      </c>
      <c r="H754" s="115">
        <f>F754*('Mieszkalne-ankiety'!$S$138/'Mieszkalne-ankiety'!$D$138)</f>
        <v>2.2144219058149658E-2</v>
      </c>
      <c r="I754" s="89">
        <f>F754*('Mieszkalne-ankiety'!$T$138/'Mieszkalne-ankiety'!$D$138)</f>
        <v>4.5262935185204543E-2</v>
      </c>
      <c r="J754" s="95">
        <f>F754*('Mieszkalne-ankiety'!$U$138/'Mieszkalne-ankiety'!$D$138)</f>
        <v>98.128892809264627</v>
      </c>
    </row>
    <row r="755" spans="2:10" x14ac:dyDescent="0.25">
      <c r="B755" s="80" t="s">
        <v>998</v>
      </c>
      <c r="C755" s="80" t="s">
        <v>1448</v>
      </c>
      <c r="D755" s="82" t="s">
        <v>302</v>
      </c>
      <c r="E755" s="82" t="s">
        <v>245</v>
      </c>
      <c r="F755" s="26">
        <v>77.819999999999993</v>
      </c>
      <c r="G755" s="98">
        <f>F755*('Mieszkalne-ankiety'!$R$138/'Mieszkalne-ankiety'!$D$138)</f>
        <v>5.3121326869376384</v>
      </c>
      <c r="H755" s="115">
        <f>F755*('Mieszkalne-ankiety'!$S$138/'Mieszkalne-ankiety'!$D$138)</f>
        <v>1.6833673215836731E-2</v>
      </c>
      <c r="I755" s="89">
        <f>F755*('Mieszkalne-ankiety'!$T$138/'Mieszkalne-ankiety'!$D$138)</f>
        <v>3.440814316804354E-2</v>
      </c>
      <c r="J755" s="95">
        <f>F755*('Mieszkalne-ankiety'!$U$138/'Mieszkalne-ankiety'!$D$138)</f>
        <v>74.595979666083537</v>
      </c>
    </row>
    <row r="756" spans="2:10" x14ac:dyDescent="0.25">
      <c r="B756" s="80" t="s">
        <v>432</v>
      </c>
      <c r="C756" s="80" t="s">
        <v>1448</v>
      </c>
      <c r="D756" s="82" t="s">
        <v>300</v>
      </c>
      <c r="E756" s="82" t="s">
        <v>245</v>
      </c>
      <c r="F756" s="26">
        <v>68.89</v>
      </c>
      <c r="G756" s="98">
        <f>F756*('Mieszkalne-ankiety'!$R$138/'Mieszkalne-ankiety'!$D$138)</f>
        <v>4.7025548805337181</v>
      </c>
      <c r="H756" s="115">
        <f>F756*('Mieszkalne-ankiety'!$S$138/'Mieszkalne-ankiety'!$D$138)</f>
        <v>1.4901975685414964E-2</v>
      </c>
      <c r="I756" s="89">
        <f>F756*('Mieszkalne-ankiety'!$T$138/'Mieszkalne-ankiety'!$D$138)</f>
        <v>3.0459740206200459E-2</v>
      </c>
      <c r="J756" s="95">
        <f>F756*('Mieszkalne-ankiety'!$U$138/'Mieszkalne-ankiety'!$D$138)</f>
        <v>66.035942420926446</v>
      </c>
    </row>
    <row r="757" spans="2:10" x14ac:dyDescent="0.25">
      <c r="B757" s="80" t="s">
        <v>513</v>
      </c>
      <c r="C757" s="80" t="s">
        <v>1448</v>
      </c>
      <c r="D757" s="82" t="s">
        <v>1793</v>
      </c>
      <c r="E757" s="82" t="s">
        <v>245</v>
      </c>
      <c r="F757" s="26">
        <v>105</v>
      </c>
      <c r="G757" s="98">
        <f>F757*('Mieszkalne-ankiety'!$R$138/'Mieszkalne-ankiety'!$D$138)</f>
        <v>7.1674882051972775</v>
      </c>
      <c r="H757" s="115">
        <f>F757*('Mieszkalne-ankiety'!$S$138/'Mieszkalne-ankiety'!$D$138)</f>
        <v>2.2713128857142856E-2</v>
      </c>
      <c r="I757" s="89">
        <f>F757*('Mieszkalne-ankiety'!$T$138/'Mieszkalne-ankiety'!$D$138)</f>
        <v>4.642579070476191E-2</v>
      </c>
      <c r="J757" s="95">
        <f>F757*('Mieszkalne-ankiety'!$U$138/'Mieszkalne-ankiety'!$D$138)</f>
        <v>100.6499340136054</v>
      </c>
    </row>
    <row r="758" spans="2:10" x14ac:dyDescent="0.25">
      <c r="B758" s="80" t="s">
        <v>999</v>
      </c>
      <c r="C758" s="80" t="s">
        <v>1448</v>
      </c>
      <c r="D758" s="82" t="s">
        <v>188</v>
      </c>
      <c r="E758" s="82" t="s">
        <v>245</v>
      </c>
      <c r="F758" s="26">
        <v>120.81</v>
      </c>
      <c r="G758" s="98">
        <f>F758*('Mieszkalne-ankiety'!$R$138/'Mieszkalne-ankiety'!$D$138)</f>
        <v>8.2467071435226966</v>
      </c>
      <c r="H758" s="115">
        <f>F758*('Mieszkalne-ankiety'!$S$138/'Mieszkalne-ankiety'!$D$138)</f>
        <v>2.6133077116489795E-2</v>
      </c>
      <c r="I758" s="89">
        <f>F758*('Mieszkalne-ankiety'!$T$138/'Mieszkalne-ankiety'!$D$138)</f>
        <v>5.3416188333736063E-2</v>
      </c>
      <c r="J758" s="95">
        <f>F758*('Mieszkalne-ankiety'!$U$138/'Mieszkalne-ankiety'!$D$138)</f>
        <v>115.80493836365399</v>
      </c>
    </row>
    <row r="759" spans="2:10" x14ac:dyDescent="0.25">
      <c r="B759" s="80" t="s">
        <v>1000</v>
      </c>
      <c r="C759" s="80" t="s">
        <v>1448</v>
      </c>
      <c r="D759" s="82" t="s">
        <v>648</v>
      </c>
      <c r="E759" s="82" t="s">
        <v>245</v>
      </c>
      <c r="F759" s="26">
        <v>133.09</v>
      </c>
      <c r="G759" s="98">
        <f>F759*('Mieszkalne-ankiety'!$R$138/'Mieszkalne-ankiety'!$D$138)</f>
        <v>9.0849619545686249</v>
      </c>
      <c r="H759" s="115">
        <f>F759*('Mieszkalne-ankiety'!$S$138/'Mieszkalne-ankiety'!$D$138)</f>
        <v>2.8789431615210883E-2</v>
      </c>
      <c r="I759" s="89">
        <f>F759*('Mieszkalne-ankiety'!$T$138/'Mieszkalne-ankiety'!$D$138)</f>
        <v>5.8845795094254888E-2</v>
      </c>
      <c r="J759" s="95">
        <f>F759*('Mieszkalne-ankiety'!$U$138/'Mieszkalne-ankiety'!$D$138)</f>
        <v>127.57618778924518</v>
      </c>
    </row>
    <row r="760" spans="2:10" x14ac:dyDescent="0.25">
      <c r="B760" s="80" t="s">
        <v>1001</v>
      </c>
      <c r="C760" s="80" t="s">
        <v>1448</v>
      </c>
      <c r="D760" s="82" t="s">
        <v>144</v>
      </c>
      <c r="E760" s="82" t="s">
        <v>245</v>
      </c>
      <c r="F760" s="26">
        <v>116.11</v>
      </c>
      <c r="G760" s="98">
        <f>F760*('Mieszkalne-ankiety'!$R$138/'Mieszkalne-ankiety'!$D$138)</f>
        <v>7.9258767190995796</v>
      </c>
      <c r="H760" s="115">
        <f>F760*('Mieszkalne-ankiety'!$S$138/'Mieszkalne-ankiety'!$D$138)</f>
        <v>2.5116394205741494E-2</v>
      </c>
      <c r="I760" s="89">
        <f>F760*('Mieszkalne-ankiety'!$T$138/'Mieszkalne-ankiety'!$D$138)</f>
        <v>5.1338081511713388E-2</v>
      </c>
      <c r="J760" s="95">
        <f>F760*('Mieszkalne-ankiety'!$U$138/'Mieszkalne-ankiety'!$D$138)</f>
        <v>111.29965560304498</v>
      </c>
    </row>
    <row r="761" spans="2:10" x14ac:dyDescent="0.25">
      <c r="B761" s="80" t="s">
        <v>1002</v>
      </c>
      <c r="C761" s="80" t="s">
        <v>1448</v>
      </c>
      <c r="D761" s="82" t="s">
        <v>144</v>
      </c>
      <c r="E761" s="82" t="s">
        <v>245</v>
      </c>
      <c r="F761" s="26">
        <v>63.21</v>
      </c>
      <c r="G761" s="98">
        <f>F761*('Mieszkalne-ankiety'!$R$138/'Mieszkalne-ankiety'!$D$138)</f>
        <v>4.314827899528761</v>
      </c>
      <c r="H761" s="115">
        <f>F761*('Mieszkalne-ankiety'!$S$138/'Mieszkalne-ankiety'!$D$138)</f>
        <v>1.3673303571999999E-2</v>
      </c>
      <c r="I761" s="89">
        <f>F761*('Mieszkalne-ankiety'!$T$138/'Mieszkalne-ankiety'!$D$138)</f>
        <v>2.7948326004266673E-2</v>
      </c>
      <c r="J761" s="95">
        <f>F761*('Mieszkalne-ankiety'!$U$138/'Mieszkalne-ankiety'!$D$138)</f>
        <v>60.591260276190454</v>
      </c>
    </row>
    <row r="762" spans="2:10" x14ac:dyDescent="0.25">
      <c r="B762" s="80" t="s">
        <v>1003</v>
      </c>
      <c r="C762" s="80" t="s">
        <v>1448</v>
      </c>
      <c r="D762" s="82" t="s">
        <v>223</v>
      </c>
      <c r="E762" s="82" t="s">
        <v>245</v>
      </c>
      <c r="F762" s="26">
        <v>114.06</v>
      </c>
      <c r="G762" s="98">
        <f>F762*('Mieszkalne-ankiety'!$R$138/'Mieszkalne-ankiety'!$D$138)</f>
        <v>7.7859400446171572</v>
      </c>
      <c r="H762" s="115">
        <f>F762*('Mieszkalne-ankiety'!$S$138/'Mieszkalne-ankiety'!$D$138)</f>
        <v>2.4672947404244895E-2</v>
      </c>
      <c r="I762" s="89">
        <f>F762*('Mieszkalne-ankiety'!$T$138/'Mieszkalne-ankiety'!$D$138)</f>
        <v>5.0431673217001372E-2</v>
      </c>
      <c r="J762" s="95">
        <f>F762*('Mieszkalne-ankiety'!$U$138/'Mieszkalne-ankiety'!$D$138)</f>
        <v>109.33458546277936</v>
      </c>
    </row>
    <row r="763" spans="2:10" x14ac:dyDescent="0.25">
      <c r="B763" s="80" t="s">
        <v>487</v>
      </c>
      <c r="C763" s="80" t="s">
        <v>1448</v>
      </c>
      <c r="D763" s="82" t="s">
        <v>1794</v>
      </c>
      <c r="E763" s="82" t="s">
        <v>245</v>
      </c>
      <c r="F763" s="26">
        <v>102.74</v>
      </c>
      <c r="G763" s="98">
        <f>F763*('Mieszkalne-ankiety'!$R$138/'Mieszkalne-ankiety'!$D$138)</f>
        <v>7.0132165543044591</v>
      </c>
      <c r="H763" s="115">
        <f>F763*('Mieszkalne-ankiety'!$S$138/'Mieszkalne-ankiety'!$D$138)</f>
        <v>2.2224255797931969E-2</v>
      </c>
      <c r="I763" s="89">
        <f>F763*('Mieszkalne-ankiety'!$T$138/'Mieszkalne-ankiety'!$D$138)</f>
        <v>4.5426530828640364E-2</v>
      </c>
      <c r="J763" s="95">
        <f>F763*('Mieszkalne-ankiety'!$U$138/'Mieszkalne-ankiety'!$D$138)</f>
        <v>98.483564005312559</v>
      </c>
    </row>
    <row r="764" spans="2:10" x14ac:dyDescent="0.25">
      <c r="B764" s="80" t="s">
        <v>1004</v>
      </c>
      <c r="C764" s="80" t="s">
        <v>1448</v>
      </c>
      <c r="D764" s="82" t="s">
        <v>355</v>
      </c>
      <c r="E764" s="82" t="s">
        <v>245</v>
      </c>
      <c r="F764" s="26">
        <v>97.47</v>
      </c>
      <c r="G764" s="98">
        <f>F764*('Mieszkalne-ankiety'!$R$138/'Mieszkalne-ankiety'!$D$138)</f>
        <v>6.6534769081959872</v>
      </c>
      <c r="H764" s="115">
        <f>F764*('Mieszkalne-ankiety'!$S$138/'Mieszkalne-ankiety'!$D$138)</f>
        <v>2.1084273044816325E-2</v>
      </c>
      <c r="I764" s="89">
        <f>F764*('Mieszkalne-ankiety'!$T$138/'Mieszkalne-ankiety'!$D$138)</f>
        <v>4.3096398285648985E-2</v>
      </c>
      <c r="J764" s="95">
        <f>F764*('Mieszkalne-ankiety'!$U$138/'Mieszkalne-ankiety'!$D$138)</f>
        <v>93.431895888629697</v>
      </c>
    </row>
    <row r="765" spans="2:10" x14ac:dyDescent="0.25">
      <c r="B765" s="80" t="s">
        <v>431</v>
      </c>
      <c r="C765" s="80" t="s">
        <v>1448</v>
      </c>
      <c r="D765" s="82" t="s">
        <v>1795</v>
      </c>
      <c r="E765" s="82" t="s">
        <v>245</v>
      </c>
      <c r="F765" s="26">
        <v>86.91</v>
      </c>
      <c r="G765" s="98">
        <f>F765*('Mieszkalne-ankiety'!$R$138/'Mieszkalne-ankiety'!$D$138)</f>
        <v>5.9326323801304319</v>
      </c>
      <c r="H765" s="115">
        <f>F765*('Mieszkalne-ankiety'!$S$138/'Mieszkalne-ankiety'!$D$138)</f>
        <v>1.8799981228326528E-2</v>
      </c>
      <c r="I765" s="89">
        <f>F765*('Mieszkalne-ankiety'!$T$138/'Mieszkalne-ankiety'!$D$138)</f>
        <v>3.8427290191912926E-2</v>
      </c>
      <c r="J765" s="95">
        <f>F765*('Mieszkalne-ankiety'!$U$138/'Mieszkalne-ankiety'!$D$138)</f>
        <v>83.309388239261381</v>
      </c>
    </row>
    <row r="766" spans="2:10" x14ac:dyDescent="0.25">
      <c r="B766" s="80" t="s">
        <v>1005</v>
      </c>
      <c r="C766" s="80" t="s">
        <v>1448</v>
      </c>
      <c r="D766" s="82" t="s">
        <v>1796</v>
      </c>
      <c r="E766" s="82" t="s">
        <v>245</v>
      </c>
      <c r="F766" s="26">
        <v>110.09</v>
      </c>
      <c r="G766" s="98">
        <f>F766*('Mieszkalne-ankiety'!$R$138/'Mieszkalne-ankiety'!$D$138)</f>
        <v>7.514940728668269</v>
      </c>
      <c r="H766" s="115">
        <f>F766*('Mieszkalne-ankiety'!$S$138/'Mieszkalne-ankiety'!$D$138)</f>
        <v>2.3814174817931973E-2</v>
      </c>
      <c r="I766" s="89">
        <f>F766*('Mieszkalne-ankiety'!$T$138/'Mieszkalne-ankiety'!$D$138)</f>
        <v>4.8676336177973706E-2</v>
      </c>
      <c r="J766" s="95">
        <f>F766*('Mieszkalne-ankiety'!$U$138/'Mieszkalne-ankiety'!$D$138)</f>
        <v>105.52905938626495</v>
      </c>
    </row>
    <row r="767" spans="2:10" x14ac:dyDescent="0.25">
      <c r="B767" s="80" t="s">
        <v>486</v>
      </c>
      <c r="C767" s="80" t="s">
        <v>1448</v>
      </c>
      <c r="D767" s="82" t="s">
        <v>1604</v>
      </c>
      <c r="E767" s="82" t="s">
        <v>245</v>
      </c>
      <c r="F767" s="26">
        <v>88.04</v>
      </c>
      <c r="G767" s="98">
        <f>F767*('Mieszkalne-ankiety'!$R$138/'Mieszkalne-ankiety'!$D$138)</f>
        <v>6.0097682055768411</v>
      </c>
      <c r="H767" s="115">
        <f>F767*('Mieszkalne-ankiety'!$S$138/'Mieszkalne-ankiety'!$D$138)</f>
        <v>1.9044417757931972E-2</v>
      </c>
      <c r="I767" s="89">
        <f>F767*('Mieszkalne-ankiety'!$T$138/'Mieszkalne-ankiety'!$D$138)</f>
        <v>3.8926920129973702E-2</v>
      </c>
      <c r="J767" s="95">
        <f>F767*('Mieszkalne-ankiety'!$U$138/'Mieszkalne-ankiety'!$D$138)</f>
        <v>84.39257324340781</v>
      </c>
    </row>
    <row r="768" spans="2:10" x14ac:dyDescent="0.25">
      <c r="B768" s="80" t="s">
        <v>1006</v>
      </c>
      <c r="C768" s="80" t="s">
        <v>1448</v>
      </c>
      <c r="D768" s="82" t="s">
        <v>1797</v>
      </c>
      <c r="E768" s="82" t="s">
        <v>245</v>
      </c>
      <c r="F768" s="26">
        <v>138.38</v>
      </c>
      <c r="G768" s="98">
        <f>F768*('Mieszkalne-ankiety'!$R$138/'Mieszkalne-ankiety'!$D$138)</f>
        <v>9.4460668365257074</v>
      </c>
      <c r="H768" s="115">
        <f>F768*('Mieszkalne-ankiety'!$S$138/'Mieszkalne-ankiety'!$D$138)</f>
        <v>2.9933740678585029E-2</v>
      </c>
      <c r="I768" s="89">
        <f>F768*('Mieszkalne-ankiety'!$T$138/'Mieszkalne-ankiety'!$D$138)</f>
        <v>6.1184770644999553E-2</v>
      </c>
      <c r="J768" s="95">
        <f>F768*('Mieszkalne-ankiety'!$U$138/'Mieszkalne-ankiety'!$D$138)</f>
        <v>132.64702732193064</v>
      </c>
    </row>
    <row r="769" spans="2:10" x14ac:dyDescent="0.25">
      <c r="B769" s="80" t="s">
        <v>1007</v>
      </c>
      <c r="C769" s="80" t="s">
        <v>1448</v>
      </c>
      <c r="D769" s="82" t="s">
        <v>1656</v>
      </c>
      <c r="E769" s="82" t="s">
        <v>245</v>
      </c>
      <c r="F769" s="26">
        <v>95.01</v>
      </c>
      <c r="G769" s="98">
        <f>F769*('Mieszkalne-ankiety'!$R$138/'Mieszkalne-ankiety'!$D$138)</f>
        <v>6.4855528988170796</v>
      </c>
      <c r="H769" s="115">
        <f>F769*('Mieszkalne-ankiety'!$S$138/'Mieszkalne-ankiety'!$D$138)</f>
        <v>2.0552136883020409E-2</v>
      </c>
      <c r="I769" s="89">
        <f>F769*('Mieszkalne-ankiety'!$T$138/'Mieszkalne-ankiety'!$D$138)</f>
        <v>4.2008708331994569E-2</v>
      </c>
      <c r="J769" s="95">
        <f>F769*('Mieszkalne-ankiety'!$U$138/'Mieszkalne-ankiety'!$D$138)</f>
        <v>91.073811720310957</v>
      </c>
    </row>
    <row r="770" spans="2:10" x14ac:dyDescent="0.25">
      <c r="B770" s="80" t="s">
        <v>1008</v>
      </c>
      <c r="C770" s="80" t="s">
        <v>1448</v>
      </c>
      <c r="D770" s="82" t="s">
        <v>1798</v>
      </c>
      <c r="E770" s="82" t="s">
        <v>245</v>
      </c>
      <c r="F770" s="26">
        <v>108.34</v>
      </c>
      <c r="G770" s="98">
        <f>F770*('Mieszkalne-ankiety'!$R$138/'Mieszkalne-ankiety'!$D$138)</f>
        <v>7.3954825919149814</v>
      </c>
      <c r="H770" s="115">
        <f>F770*('Mieszkalne-ankiety'!$S$138/'Mieszkalne-ankiety'!$D$138)</f>
        <v>2.3435622670312923E-2</v>
      </c>
      <c r="I770" s="89">
        <f>F770*('Mieszkalne-ankiety'!$T$138/'Mieszkalne-ankiety'!$D$138)</f>
        <v>4.7902572999561008E-2</v>
      </c>
      <c r="J770" s="95">
        <f>F770*('Mieszkalne-ankiety'!$U$138/'Mieszkalne-ankiety'!$D$138)</f>
        <v>103.8515604860382</v>
      </c>
    </row>
    <row r="771" spans="2:10" x14ac:dyDescent="0.25">
      <c r="B771" s="80" t="s">
        <v>1009</v>
      </c>
      <c r="C771" s="80" t="s">
        <v>1448</v>
      </c>
      <c r="D771" s="82" t="s">
        <v>1799</v>
      </c>
      <c r="E771" s="82" t="s">
        <v>245</v>
      </c>
      <c r="F771" s="26">
        <v>99.49</v>
      </c>
      <c r="G771" s="98">
        <f>F771*('Mieszkalne-ankiety'!$R$138/'Mieszkalne-ankiety'!$D$138)</f>
        <v>6.7913657289054958</v>
      </c>
      <c r="H771" s="115">
        <f>F771*('Mieszkalne-ankiety'!$S$138/'Mieszkalne-ankiety'!$D$138)</f>
        <v>2.1521230380925169E-2</v>
      </c>
      <c r="I771" s="89">
        <f>F771*('Mieszkalne-ankiety'!$T$138/'Mieszkalne-ankiety'!$D$138)</f>
        <v>4.3989542068731069E-2</v>
      </c>
      <c r="J771" s="95">
        <f>F771*('Mieszkalne-ankiety'!$U$138/'Mieszkalne-ankiety'!$D$138)</f>
        <v>95.368208904891446</v>
      </c>
    </row>
    <row r="772" spans="2:10" x14ac:dyDescent="0.25">
      <c r="B772" s="80" t="s">
        <v>1010</v>
      </c>
      <c r="C772" s="80" t="s">
        <v>1448</v>
      </c>
      <c r="D772" s="82" t="s">
        <v>1614</v>
      </c>
      <c r="E772" s="82" t="s">
        <v>245</v>
      </c>
      <c r="F772" s="26">
        <v>39.840000000000003</v>
      </c>
      <c r="G772" s="98">
        <f>F772*('Mieszkalne-ankiety'!$R$138/'Mieszkalne-ankiety'!$D$138)</f>
        <v>2.7195498104291387</v>
      </c>
      <c r="H772" s="115">
        <f>F772*('Mieszkalne-ankiety'!$S$138/'Mieszkalne-ankiety'!$D$138)</f>
        <v>8.6180100349387747E-3</v>
      </c>
      <c r="I772" s="89">
        <f>F772*('Mieszkalne-ankiety'!$T$138/'Mieszkalne-ankiety'!$D$138)</f>
        <v>1.7615271444549663E-2</v>
      </c>
      <c r="J772" s="95">
        <f>F772*('Mieszkalne-ankiety'!$U$138/'Mieszkalne-ankiety'!$D$138)</f>
        <v>38.18946067716228</v>
      </c>
    </row>
    <row r="773" spans="2:10" x14ac:dyDescent="0.25">
      <c r="B773" s="80" t="s">
        <v>1011</v>
      </c>
      <c r="C773" s="80" t="s">
        <v>1448</v>
      </c>
      <c r="D773" s="82" t="s">
        <v>1800</v>
      </c>
      <c r="E773" s="82" t="s">
        <v>245</v>
      </c>
      <c r="F773" s="26">
        <v>81.650000000000006</v>
      </c>
      <c r="G773" s="98">
        <f>F773*('Mieszkalne-ankiety'!$R$138/'Mieszkalne-ankiety'!$D$138)</f>
        <v>5.5735753519462641</v>
      </c>
      <c r="H773" s="115">
        <f>F773*('Mieszkalne-ankiety'!$S$138/'Mieszkalne-ankiety'!$D$138)</f>
        <v>1.7662161630340137E-2</v>
      </c>
      <c r="I773" s="89">
        <f>F773*('Mieszkalne-ankiety'!$T$138/'Mieszkalne-ankiety'!$D$138)</f>
        <v>3.6101579152798192E-2</v>
      </c>
      <c r="J773" s="95">
        <f>F773*('Mieszkalne-ankiety'!$U$138/'Mieszkalne-ankiety'!$D$138)</f>
        <v>78.267305830579829</v>
      </c>
    </row>
    <row r="774" spans="2:10" x14ac:dyDescent="0.25">
      <c r="B774" s="80" t="s">
        <v>1012</v>
      </c>
      <c r="C774" s="80" t="s">
        <v>1448</v>
      </c>
      <c r="D774" s="82" t="s">
        <v>1801</v>
      </c>
      <c r="E774" s="82" t="s">
        <v>245</v>
      </c>
      <c r="F774" s="26">
        <v>87.51</v>
      </c>
      <c r="G774" s="98">
        <f>F774*('Mieszkalne-ankiety'!$R$138/'Mieszkalne-ankiety'!$D$138)</f>
        <v>5.9735894555887024</v>
      </c>
      <c r="H774" s="115">
        <f>F774*('Mieszkalne-ankiety'!$S$138/'Mieszkalne-ankiety'!$D$138)</f>
        <v>1.8929770536081632E-2</v>
      </c>
      <c r="I774" s="89">
        <f>F774*('Mieszkalne-ankiety'!$T$138/'Mieszkalne-ankiety'!$D$138)</f>
        <v>3.8692580424511576E-2</v>
      </c>
      <c r="J774" s="95">
        <f>F774*('Mieszkalne-ankiety'!$U$138/'Mieszkalne-ankiety'!$D$138)</f>
        <v>83.884530719339139</v>
      </c>
    </row>
    <row r="775" spans="2:10" x14ac:dyDescent="0.25">
      <c r="B775" s="80" t="s">
        <v>1013</v>
      </c>
      <c r="C775" s="80" t="s">
        <v>1448</v>
      </c>
      <c r="D775" s="82" t="s">
        <v>1802</v>
      </c>
      <c r="E775" s="82" t="s">
        <v>245</v>
      </c>
      <c r="F775" s="26">
        <v>118.87</v>
      </c>
      <c r="G775" s="98">
        <f>F775*('Mieszkalne-ankiety'!$R$138/'Mieszkalne-ankiety'!$D$138)</f>
        <v>8.1142792662076229</v>
      </c>
      <c r="H775" s="115">
        <f>F775*('Mieszkalne-ankiety'!$S$138/'Mieszkalne-ankiety'!$D$138)</f>
        <v>2.5713425021414965E-2</v>
      </c>
      <c r="I775" s="89">
        <f>F775*('Mieszkalne-ankiety'!$T$138/'Mieszkalne-ankiety'!$D$138)</f>
        <v>5.2558416581667128E-2</v>
      </c>
      <c r="J775" s="95">
        <f>F775*('Mieszkalne-ankiety'!$U$138/'Mieszkalne-ankiety'!$D$138)</f>
        <v>113.94531101140262</v>
      </c>
    </row>
    <row r="776" spans="2:10" x14ac:dyDescent="0.25">
      <c r="B776" s="80" t="s">
        <v>1014</v>
      </c>
      <c r="C776" s="80" t="s">
        <v>1448</v>
      </c>
      <c r="D776" s="82" t="s">
        <v>1803</v>
      </c>
      <c r="E776" s="82" t="s">
        <v>245</v>
      </c>
      <c r="F776" s="26">
        <v>72.349999999999994</v>
      </c>
      <c r="G776" s="98">
        <f>F776*('Mieszkalne-ankiety'!$R$138/'Mieszkalne-ankiety'!$D$138)</f>
        <v>4.9387406823430764</v>
      </c>
      <c r="H776" s="115">
        <f>F776*('Mieszkalne-ankiety'!$S$138/'Mieszkalne-ankiety'!$D$138)</f>
        <v>1.5650427360136051E-2</v>
      </c>
      <c r="I776" s="89">
        <f>F776*('Mieszkalne-ankiety'!$T$138/'Mieszkalne-ankiety'!$D$138)</f>
        <v>3.1989580547519277E-2</v>
      </c>
      <c r="J776" s="95">
        <f>F776*('Mieszkalne-ankiety'!$U$138/'Mieszkalne-ankiety'!$D$138)</f>
        <v>69.352597389374765</v>
      </c>
    </row>
    <row r="777" spans="2:10" x14ac:dyDescent="0.25">
      <c r="B777" s="80" t="s">
        <v>1015</v>
      </c>
      <c r="C777" s="80" t="s">
        <v>1448</v>
      </c>
      <c r="D777" s="82" t="s">
        <v>1804</v>
      </c>
      <c r="E777" s="82" t="s">
        <v>245</v>
      </c>
      <c r="F777" s="26">
        <v>90.32</v>
      </c>
      <c r="G777" s="98">
        <f>F777*('Mieszkalne-ankiety'!$R$138/'Mieszkalne-ankiety'!$D$138)</f>
        <v>6.1654050923182675</v>
      </c>
      <c r="H777" s="115">
        <f>F777*('Mieszkalne-ankiety'!$S$138/'Mieszkalne-ankiety'!$D$138)</f>
        <v>1.9537617127401357E-2</v>
      </c>
      <c r="I777" s="89">
        <f>F777*('Mieszkalne-ankiety'!$T$138/'Mieszkalne-ankiety'!$D$138)</f>
        <v>3.9935023013848527E-2</v>
      </c>
      <c r="J777" s="95">
        <f>F777*('Mieszkalne-ankiety'!$U$138/'Mieszkalne-ankiety'!$D$138)</f>
        <v>86.578114667703232</v>
      </c>
    </row>
    <row r="778" spans="2:10" x14ac:dyDescent="0.25">
      <c r="B778" s="80" t="s">
        <v>1016</v>
      </c>
      <c r="C778" s="80" t="s">
        <v>1448</v>
      </c>
      <c r="D778" s="82" t="s">
        <v>1678</v>
      </c>
      <c r="E778" s="82" t="s">
        <v>245</v>
      </c>
      <c r="F778" s="26">
        <v>128.33000000000001</v>
      </c>
      <c r="G778" s="98">
        <f>F778*('Mieszkalne-ankiety'!$R$138/'Mieszkalne-ankiety'!$D$138)</f>
        <v>8.7600358225996828</v>
      </c>
      <c r="H778" s="115">
        <f>F778*('Mieszkalne-ankiety'!$S$138/'Mieszkalne-ankiety'!$D$138)</f>
        <v>2.7759769773687076E-2</v>
      </c>
      <c r="I778" s="89">
        <f>F778*('Mieszkalne-ankiety'!$T$138/'Mieszkalne-ankiety'!$D$138)</f>
        <v>5.6741159248972349E-2</v>
      </c>
      <c r="J778" s="95">
        <f>F778*('Mieszkalne-ankiety'!$U$138/'Mieszkalne-ankiety'!$D$138)</f>
        <v>123.01339078062841</v>
      </c>
    </row>
    <row r="779" spans="2:10" x14ac:dyDescent="0.25">
      <c r="B779" s="80" t="s">
        <v>1017</v>
      </c>
      <c r="C779" s="80" t="s">
        <v>1448</v>
      </c>
      <c r="D779" s="82" t="s">
        <v>1805</v>
      </c>
      <c r="E779" s="82" t="s">
        <v>245</v>
      </c>
      <c r="F779" s="26">
        <v>129.69999999999999</v>
      </c>
      <c r="G779" s="98">
        <f>F779*('Mieszkalne-ankiety'!$R$138/'Mieszkalne-ankiety'!$D$138)</f>
        <v>8.8535544782293982</v>
      </c>
      <c r="H779" s="115">
        <f>F779*('Mieszkalne-ankiety'!$S$138/'Mieszkalne-ankiety'!$D$138)</f>
        <v>2.8056122026394553E-2</v>
      </c>
      <c r="I779" s="89">
        <f>F779*('Mieszkalne-ankiety'!$T$138/'Mieszkalne-ankiety'!$D$138)</f>
        <v>5.7346905280072566E-2</v>
      </c>
      <c r="J779" s="95">
        <f>F779*('Mieszkalne-ankiety'!$U$138/'Mieszkalne-ankiety'!$D$138)</f>
        <v>124.32663277680591</v>
      </c>
    </row>
    <row r="780" spans="2:10" x14ac:dyDescent="0.25">
      <c r="B780" s="80" t="s">
        <v>1018</v>
      </c>
      <c r="C780" s="80" t="s">
        <v>1448</v>
      </c>
      <c r="D780" s="82" t="s">
        <v>564</v>
      </c>
      <c r="E780" s="82" t="s">
        <v>245</v>
      </c>
      <c r="F780" s="26">
        <v>120.95</v>
      </c>
      <c r="G780" s="98">
        <f>F780*('Mieszkalne-ankiety'!$R$138/'Mieszkalne-ankiety'!$D$138)</f>
        <v>8.25626379446296</v>
      </c>
      <c r="H780" s="115">
        <f>F780*('Mieszkalne-ankiety'!$S$138/'Mieszkalne-ankiety'!$D$138)</f>
        <v>2.6163361288299318E-2</v>
      </c>
      <c r="I780" s="89">
        <f>F780*('Mieszkalne-ankiety'!$T$138/'Mieszkalne-ankiety'!$D$138)</f>
        <v>5.3478089388009083E-2</v>
      </c>
      <c r="J780" s="95">
        <f>F780*('Mieszkalne-ankiety'!$U$138/'Mieszkalne-ankiety'!$D$138)</f>
        <v>115.93913827567214</v>
      </c>
    </row>
    <row r="781" spans="2:10" x14ac:dyDescent="0.25">
      <c r="B781" s="80" t="s">
        <v>1019</v>
      </c>
      <c r="C781" s="80" t="s">
        <v>1448</v>
      </c>
      <c r="D781" s="82" t="s">
        <v>1806</v>
      </c>
      <c r="E781" s="82" t="s">
        <v>245</v>
      </c>
      <c r="F781" s="26">
        <v>126.65</v>
      </c>
      <c r="G781" s="98">
        <f>F781*('Mieszkalne-ankiety'!$R$138/'Mieszkalne-ankiety'!$D$138)</f>
        <v>8.645356011316526</v>
      </c>
      <c r="H781" s="115">
        <f>F781*('Mieszkalne-ankiety'!$S$138/'Mieszkalne-ankiety'!$D$138)</f>
        <v>2.7396359711972788E-2</v>
      </c>
      <c r="I781" s="89">
        <f>F781*('Mieszkalne-ankiety'!$T$138/'Mieszkalne-ankiety'!$D$138)</f>
        <v>5.5998346597696154E-2</v>
      </c>
      <c r="J781" s="95">
        <f>F781*('Mieszkalne-ankiety'!$U$138/'Mieszkalne-ankiety'!$D$138)</f>
        <v>121.40299183641072</v>
      </c>
    </row>
    <row r="782" spans="2:10" x14ac:dyDescent="0.25">
      <c r="B782" s="80" t="s">
        <v>428</v>
      </c>
      <c r="C782" s="80" t="s">
        <v>1448</v>
      </c>
      <c r="D782" s="82" t="s">
        <v>1807</v>
      </c>
      <c r="E782" s="82" t="s">
        <v>245</v>
      </c>
      <c r="F782" s="26">
        <v>161.12</v>
      </c>
      <c r="G782" s="98">
        <f>F782*('Mieszkalne-ankiety'!$R$138/'Mieszkalne-ankiety'!$D$138)</f>
        <v>10.998339996394146</v>
      </c>
      <c r="H782" s="115">
        <f>F782*('Mieszkalne-ankiety'!$S$138/'Mieszkalne-ankiety'!$D$138)</f>
        <v>3.4852755442503401E-2</v>
      </c>
      <c r="I782" s="89">
        <f>F782*('Mieszkalne-ankiety'!$T$138/'Mieszkalne-ankiety'!$D$138)</f>
        <v>7.1239270460487988E-2</v>
      </c>
      <c r="J782" s="95">
        <f>F782*('Mieszkalne-ankiety'!$U$138/'Mieszkalne-ankiety'!$D$138)</f>
        <v>154.44492731687717</v>
      </c>
    </row>
    <row r="783" spans="2:10" x14ac:dyDescent="0.25">
      <c r="B783" s="80" t="s">
        <v>427</v>
      </c>
      <c r="C783" s="80" t="s">
        <v>1448</v>
      </c>
      <c r="D783" s="82" t="s">
        <v>1808</v>
      </c>
      <c r="E783" s="82" t="s">
        <v>245</v>
      </c>
      <c r="F783" s="26">
        <v>160.44999999999999</v>
      </c>
      <c r="G783" s="98">
        <f>F783*('Mieszkalne-ankiety'!$R$138/'Mieszkalne-ankiety'!$D$138)</f>
        <v>10.952604595465743</v>
      </c>
      <c r="H783" s="115">
        <f>F783*('Mieszkalne-ankiety'!$S$138/'Mieszkalne-ankiety'!$D$138)</f>
        <v>3.4707824048843532E-2</v>
      </c>
      <c r="I783" s="89">
        <f>F783*('Mieszkalne-ankiety'!$T$138/'Mieszkalne-ankiety'!$D$138)</f>
        <v>7.0943029700752835E-2</v>
      </c>
      <c r="J783" s="95">
        <f>F783*('Mieszkalne-ankiety'!$U$138/'Mieszkalne-ankiety'!$D$138)</f>
        <v>153.80268488079034</v>
      </c>
    </row>
    <row r="784" spans="2:10" x14ac:dyDescent="0.25">
      <c r="B784" s="80" t="s">
        <v>481</v>
      </c>
      <c r="C784" s="80" t="s">
        <v>1448</v>
      </c>
      <c r="D784" s="82" t="s">
        <v>639</v>
      </c>
      <c r="E784" s="82" t="s">
        <v>245</v>
      </c>
      <c r="F784" s="26">
        <v>90.61</v>
      </c>
      <c r="G784" s="98">
        <f>F784*('Mieszkalne-ankiety'!$R$138/'Mieszkalne-ankiety'!$D$138)</f>
        <v>6.1852010121230983</v>
      </c>
      <c r="H784" s="115">
        <f>F784*('Mieszkalne-ankiety'!$S$138/'Mieszkalne-ankiety'!$D$138)</f>
        <v>1.9600348626149657E-2</v>
      </c>
      <c r="I784" s="89">
        <f>F784*('Mieszkalne-ankiety'!$T$138/'Mieszkalne-ankiety'!$D$138)</f>
        <v>4.0063246626271205E-2</v>
      </c>
      <c r="J784" s="95">
        <f>F784*('Mieszkalne-ankiety'!$U$138/'Mieszkalne-ankiety'!$D$138)</f>
        <v>86.856100199740823</v>
      </c>
    </row>
    <row r="785" spans="2:10" x14ac:dyDescent="0.25">
      <c r="B785" s="80" t="s">
        <v>1020</v>
      </c>
      <c r="C785" s="80" t="s">
        <v>1448</v>
      </c>
      <c r="D785" s="82" t="s">
        <v>419</v>
      </c>
      <c r="E785" s="82" t="s">
        <v>245</v>
      </c>
      <c r="F785" s="26">
        <v>71</v>
      </c>
      <c r="G785" s="98">
        <f>F785*('Mieszkalne-ankiety'!$R$138/'Mieszkalne-ankiety'!$D$138)</f>
        <v>4.8465872625619681</v>
      </c>
      <c r="H785" s="115">
        <f>F785*('Mieszkalne-ankiety'!$S$138/'Mieszkalne-ankiety'!$D$138)</f>
        <v>1.5358401417687073E-2</v>
      </c>
      <c r="I785" s="89">
        <f>F785*('Mieszkalne-ankiety'!$T$138/'Mieszkalne-ankiety'!$D$138)</f>
        <v>3.1392677524172338E-2</v>
      </c>
      <c r="J785" s="95">
        <f>F785*('Mieszkalne-ankiety'!$U$138/'Mieszkalne-ankiety'!$D$138)</f>
        <v>68.058526809199847</v>
      </c>
    </row>
    <row r="786" spans="2:10" x14ac:dyDescent="0.25">
      <c r="B786" s="80" t="s">
        <v>1021</v>
      </c>
      <c r="C786" s="80" t="s">
        <v>1448</v>
      </c>
      <c r="D786" s="82" t="s">
        <v>670</v>
      </c>
      <c r="E786" s="82" t="s">
        <v>245</v>
      </c>
      <c r="F786" s="26">
        <v>98.8</v>
      </c>
      <c r="G786" s="98">
        <f>F786*('Mieszkalne-ankiety'!$R$138/'Mieszkalne-ankiety'!$D$138)</f>
        <v>6.7442650921284857</v>
      </c>
      <c r="H786" s="115">
        <f>F786*('Mieszkalne-ankiety'!$S$138/'Mieszkalne-ankiety'!$D$138)</f>
        <v>2.1371972677006801E-2</v>
      </c>
      <c r="I786" s="89">
        <f>F786*('Mieszkalne-ankiety'!$T$138/'Mieszkalne-ankiety'!$D$138)</f>
        <v>4.3684458301242637E-2</v>
      </c>
      <c r="J786" s="95">
        <f>F786*('Mieszkalne-ankiety'!$U$138/'Mieszkalne-ankiety'!$D$138)</f>
        <v>94.706795052802036</v>
      </c>
    </row>
    <row r="787" spans="2:10" x14ac:dyDescent="0.25">
      <c r="B787" s="80" t="s">
        <v>1022</v>
      </c>
      <c r="C787" s="80" t="s">
        <v>1448</v>
      </c>
      <c r="D787" s="82" t="s">
        <v>670</v>
      </c>
      <c r="E787" s="82" t="s">
        <v>245</v>
      </c>
      <c r="F787" s="26">
        <v>77.25</v>
      </c>
      <c r="G787" s="98">
        <f>F787*('Mieszkalne-ankiety'!$R$138/'Mieszkalne-ankiety'!$D$138)</f>
        <v>5.2732234652522827</v>
      </c>
      <c r="H787" s="115">
        <f>F787*('Mieszkalne-ankiety'!$S$138/'Mieszkalne-ankiety'!$D$138)</f>
        <v>1.6710373373469388E-2</v>
      </c>
      <c r="I787" s="89">
        <f>F787*('Mieszkalne-ankiety'!$T$138/'Mieszkalne-ankiety'!$D$138)</f>
        <v>3.4156117447074835E-2</v>
      </c>
      <c r="J787" s="95">
        <f>F787*('Mieszkalne-ankiety'!$U$138/'Mieszkalne-ankiety'!$D$138)</f>
        <v>74.049594310009695</v>
      </c>
    </row>
    <row r="788" spans="2:10" x14ac:dyDescent="0.25">
      <c r="B788" s="80" t="s">
        <v>1023</v>
      </c>
      <c r="C788" s="80" t="s">
        <v>1448</v>
      </c>
      <c r="D788" s="82" t="s">
        <v>1809</v>
      </c>
      <c r="E788" s="82" t="s">
        <v>245</v>
      </c>
      <c r="F788" s="26">
        <v>85.99</v>
      </c>
      <c r="G788" s="98">
        <f>F788*('Mieszkalne-ankiety'!$R$138/'Mieszkalne-ankiety'!$D$138)</f>
        <v>5.8698315310944178</v>
      </c>
      <c r="H788" s="115">
        <f>F788*('Mieszkalne-ankiety'!$S$138/'Mieszkalne-ankiety'!$D$138)</f>
        <v>1.860097095643537E-2</v>
      </c>
      <c r="I788" s="89">
        <f>F788*('Mieszkalne-ankiety'!$T$138/'Mieszkalne-ankiety'!$D$138)</f>
        <v>3.8020511835261679E-2</v>
      </c>
      <c r="J788" s="95">
        <f>F788*('Mieszkalne-ankiety'!$U$138/'Mieszkalne-ankiety'!$D$138)</f>
        <v>82.427503103142172</v>
      </c>
    </row>
    <row r="789" spans="2:10" x14ac:dyDescent="0.25">
      <c r="B789" s="80" t="s">
        <v>1024</v>
      </c>
      <c r="C789" s="80" t="s">
        <v>1448</v>
      </c>
      <c r="D789" s="82" t="s">
        <v>1809</v>
      </c>
      <c r="E789" s="82" t="s">
        <v>245</v>
      </c>
      <c r="F789" s="26">
        <v>117.06</v>
      </c>
      <c r="G789" s="98">
        <f>F789*('Mieszkalne-ankiety'!$R$138/'Mieszkalne-ankiety'!$D$138)</f>
        <v>7.9907254219085075</v>
      </c>
      <c r="H789" s="115">
        <f>F789*('Mieszkalne-ankiety'!$S$138/'Mieszkalne-ankiety'!$D$138)</f>
        <v>2.5321893943020406E-2</v>
      </c>
      <c r="I789" s="89">
        <f>F789*('Mieszkalne-ankiety'!$T$138/'Mieszkalne-ankiety'!$D$138)</f>
        <v>5.1758124379994566E-2</v>
      </c>
      <c r="J789" s="95">
        <f>F789*('Mieszkalne-ankiety'!$U$138/'Mieszkalne-ankiety'!$D$138)</f>
        <v>112.21029786316808</v>
      </c>
    </row>
    <row r="790" spans="2:10" x14ac:dyDescent="0.25">
      <c r="B790" s="80" t="s">
        <v>1025</v>
      </c>
      <c r="C790" s="80" t="s">
        <v>1448</v>
      </c>
      <c r="D790" s="82" t="s">
        <v>1810</v>
      </c>
      <c r="E790" s="82" t="s">
        <v>245</v>
      </c>
      <c r="F790" s="26">
        <v>88.02</v>
      </c>
      <c r="G790" s="98">
        <f>F790*('Mieszkalne-ankiety'!$R$138/'Mieszkalne-ankiety'!$D$138)</f>
        <v>6.0084029697282313</v>
      </c>
      <c r="H790" s="115">
        <f>F790*('Mieszkalne-ankiety'!$S$138/'Mieszkalne-ankiety'!$D$138)</f>
        <v>1.9040091447673466E-2</v>
      </c>
      <c r="I790" s="89">
        <f>F790*('Mieszkalne-ankiety'!$T$138/'Mieszkalne-ankiety'!$D$138)</f>
        <v>3.891807712222041E-2</v>
      </c>
      <c r="J790" s="95">
        <f>F790*('Mieszkalne-ankiety'!$U$138/'Mieszkalne-ankiety'!$D$138)</f>
        <v>84.373401827405218</v>
      </c>
    </row>
    <row r="791" spans="2:10" x14ac:dyDescent="0.25">
      <c r="B791" s="80" t="s">
        <v>514</v>
      </c>
      <c r="C791" s="80" t="s">
        <v>1448</v>
      </c>
      <c r="D791" s="82" t="s">
        <v>1811</v>
      </c>
      <c r="E791" s="82" t="s">
        <v>245</v>
      </c>
      <c r="F791" s="26">
        <v>53.23</v>
      </c>
      <c r="G791" s="98">
        <f>F791*('Mieszkalne-ankiety'!$R$138/'Mieszkalne-ankiety'!$D$138)</f>
        <v>3.6335752110728672</v>
      </c>
      <c r="H791" s="115">
        <f>F791*('Mieszkalne-ankiety'!$S$138/'Mieszkalne-ankiety'!$D$138)</f>
        <v>1.1514474753006801E-2</v>
      </c>
      <c r="I791" s="89">
        <f>F791*('Mieszkalne-ankiety'!$T$138/'Mieszkalne-ankiety'!$D$138)</f>
        <v>2.3535665135375965E-2</v>
      </c>
      <c r="J791" s="95">
        <f>F791*('Mieszkalne-ankiety'!$U$138/'Mieszkalne-ankiety'!$D$138)</f>
        <v>51.024723690897289</v>
      </c>
    </row>
    <row r="792" spans="2:10" x14ac:dyDescent="0.25">
      <c r="B792" s="80" t="s">
        <v>1026</v>
      </c>
      <c r="C792" s="80" t="s">
        <v>1448</v>
      </c>
      <c r="D792" s="82" t="s">
        <v>1811</v>
      </c>
      <c r="E792" s="82" t="s">
        <v>245</v>
      </c>
      <c r="F792" s="26">
        <v>111.16</v>
      </c>
      <c r="G792" s="98">
        <f>F792*('Mieszkalne-ankiety'!$R$138/'Mieszkalne-ankiety'!$D$138)</f>
        <v>7.5879808465688505</v>
      </c>
      <c r="H792" s="115">
        <f>F792*('Mieszkalne-ankiety'!$S$138/'Mieszkalne-ankiety'!$D$138)</f>
        <v>2.40456324167619E-2</v>
      </c>
      <c r="I792" s="89">
        <f>F792*('Mieszkalne-ankiety'!$T$138/'Mieszkalne-ankiety'!$D$138)</f>
        <v>4.9149437092774612E-2</v>
      </c>
      <c r="J792" s="95">
        <f>F792*('Mieszkalne-ankiety'!$U$138/'Mieszkalne-ankiety'!$D$138)</f>
        <v>106.55473014240359</v>
      </c>
    </row>
    <row r="793" spans="2:10" x14ac:dyDescent="0.25">
      <c r="B793" s="80" t="s">
        <v>1027</v>
      </c>
      <c r="C793" s="80" t="s">
        <v>1448</v>
      </c>
      <c r="D793" s="82" t="s">
        <v>1812</v>
      </c>
      <c r="E793" s="82" t="s">
        <v>245</v>
      </c>
      <c r="F793" s="26">
        <v>37.69</v>
      </c>
      <c r="G793" s="98">
        <f>F793*('Mieszkalne-ankiety'!$R$138/'Mieszkalne-ankiety'!$D$138)</f>
        <v>2.5727869567036703</v>
      </c>
      <c r="H793" s="115">
        <f>F793*('Mieszkalne-ankiety'!$S$138/'Mieszkalne-ankiety'!$D$138)</f>
        <v>8.1529316821496584E-3</v>
      </c>
      <c r="I793" s="89">
        <f>F793*('Mieszkalne-ankiety'!$T$138/'Mieszkalne-ankiety'!$D$138)</f>
        <v>1.6664648111071205E-2</v>
      </c>
      <c r="J793" s="95">
        <f>F793*('Mieszkalne-ankiety'!$U$138/'Mieszkalne-ankiety'!$D$138)</f>
        <v>36.128533456883687</v>
      </c>
    </row>
    <row r="794" spans="2:10" x14ac:dyDescent="0.25">
      <c r="B794" s="80" t="s">
        <v>1028</v>
      </c>
      <c r="C794" s="80" t="s">
        <v>1448</v>
      </c>
      <c r="D794" s="82" t="s">
        <v>1813</v>
      </c>
      <c r="E794" s="82" t="s">
        <v>245</v>
      </c>
      <c r="F794" s="26">
        <v>61.26</v>
      </c>
      <c r="G794" s="98">
        <f>F794*('Mieszkalne-ankiety'!$R$138/'Mieszkalne-ankiety'!$D$138)</f>
        <v>4.1817174042893832</v>
      </c>
      <c r="H794" s="115">
        <f>F794*('Mieszkalne-ankiety'!$S$138/'Mieszkalne-ankiety'!$D$138)</f>
        <v>1.3251488321795917E-2</v>
      </c>
      <c r="I794" s="89">
        <f>F794*('Mieszkalne-ankiety'!$T$138/'Mieszkalne-ankiety'!$D$138)</f>
        <v>2.7086132748321091E-2</v>
      </c>
      <c r="J794" s="95">
        <f>F794*('Mieszkalne-ankiety'!$U$138/'Mieszkalne-ankiety'!$D$138)</f>
        <v>58.722047215937778</v>
      </c>
    </row>
    <row r="795" spans="2:10" x14ac:dyDescent="0.25">
      <c r="B795" s="80" t="s">
        <v>425</v>
      </c>
      <c r="C795" s="80" t="s">
        <v>1448</v>
      </c>
      <c r="D795" s="82" t="s">
        <v>1814</v>
      </c>
      <c r="E795" s="82" t="s">
        <v>245</v>
      </c>
      <c r="F795" s="26">
        <v>117.63</v>
      </c>
      <c r="G795" s="98">
        <f>F795*('Mieszkalne-ankiety'!$R$138/'Mieszkalne-ankiety'!$D$138)</f>
        <v>8.0296346435938641</v>
      </c>
      <c r="H795" s="115">
        <f>F795*('Mieszkalne-ankiety'!$S$138/'Mieszkalne-ankiety'!$D$138)</f>
        <v>2.5445193785387753E-2</v>
      </c>
      <c r="I795" s="89">
        <f>F795*('Mieszkalne-ankiety'!$T$138/'Mieszkalne-ankiety'!$D$138)</f>
        <v>5.2010150100963271E-2</v>
      </c>
      <c r="J795" s="95">
        <f>F795*('Mieszkalne-ankiety'!$U$138/'Mieszkalne-ankiety'!$D$138)</f>
        <v>112.75668321924194</v>
      </c>
    </row>
    <row r="796" spans="2:10" x14ac:dyDescent="0.25">
      <c r="B796" s="80" t="s">
        <v>518</v>
      </c>
      <c r="C796" s="80" t="s">
        <v>1448</v>
      </c>
      <c r="D796" s="82" t="s">
        <v>436</v>
      </c>
      <c r="E796" s="82" t="s">
        <v>245</v>
      </c>
      <c r="F796" s="26">
        <v>125.94</v>
      </c>
      <c r="G796" s="98">
        <f>F796*('Mieszkalne-ankiety'!$R$138/'Mieszkalne-ankiety'!$D$138)</f>
        <v>8.596890138690906</v>
      </c>
      <c r="H796" s="115">
        <f>F796*('Mieszkalne-ankiety'!$S$138/'Mieszkalne-ankiety'!$D$138)</f>
        <v>2.7242775697795915E-2</v>
      </c>
      <c r="I796" s="89">
        <f>F796*('Mieszkalne-ankiety'!$T$138/'Mieszkalne-ankiety'!$D$138)</f>
        <v>5.568441982245443E-2</v>
      </c>
      <c r="J796" s="95">
        <f>F796*('Mieszkalne-ankiety'!$U$138/'Mieszkalne-ankiety'!$D$138)</f>
        <v>120.7224065683187</v>
      </c>
    </row>
    <row r="797" spans="2:10" x14ac:dyDescent="0.25">
      <c r="B797" s="80" t="s">
        <v>1029</v>
      </c>
      <c r="C797" s="80" t="s">
        <v>1448</v>
      </c>
      <c r="D797" s="82" t="s">
        <v>437</v>
      </c>
      <c r="E797" s="82" t="s">
        <v>245</v>
      </c>
      <c r="F797" s="26">
        <v>101.46</v>
      </c>
      <c r="G797" s="98">
        <f>F797*('Mieszkalne-ankiety'!$R$138/'Mieszkalne-ankiety'!$D$138)</f>
        <v>6.9258414599934834</v>
      </c>
      <c r="H797" s="115">
        <f>F797*('Mieszkalne-ankiety'!$S$138/'Mieszkalne-ankiety'!$D$138)</f>
        <v>2.1947371941387753E-2</v>
      </c>
      <c r="I797" s="89">
        <f>F797*('Mieszkalne-ankiety'!$T$138/'Mieszkalne-ankiety'!$D$138)</f>
        <v>4.4860578332429936E-2</v>
      </c>
      <c r="J797" s="95">
        <f>F797*('Mieszkalne-ankiety'!$U$138/'Mieszkalne-ankiety'!$D$138)</f>
        <v>97.2565933811467</v>
      </c>
    </row>
    <row r="798" spans="2:10" x14ac:dyDescent="0.25">
      <c r="B798" s="80" t="s">
        <v>1030</v>
      </c>
      <c r="C798" s="80" t="s">
        <v>1448</v>
      </c>
      <c r="D798" s="82" t="s">
        <v>1815</v>
      </c>
      <c r="E798" s="82" t="s">
        <v>245</v>
      </c>
      <c r="F798" s="26">
        <v>109.55</v>
      </c>
      <c r="G798" s="98">
        <f>F798*('Mieszkalne-ankiety'!$R$138/'Mieszkalne-ankiety'!$D$138)</f>
        <v>7.4780793607558262</v>
      </c>
      <c r="H798" s="115">
        <f>F798*('Mieszkalne-ankiety'!$S$138/'Mieszkalne-ankiety'!$D$138)</f>
        <v>2.3697364440952377E-2</v>
      </c>
      <c r="I798" s="89">
        <f>F798*('Mieszkalne-ankiety'!$T$138/'Mieszkalne-ankiety'!$D$138)</f>
        <v>4.8437574968634926E-2</v>
      </c>
      <c r="J798" s="95">
        <f>F798*('Mieszkalne-ankiety'!$U$138/'Mieszkalne-ankiety'!$D$138)</f>
        <v>105.01143115419497</v>
      </c>
    </row>
    <row r="799" spans="2:10" x14ac:dyDescent="0.25">
      <c r="B799" s="80" t="s">
        <v>1031</v>
      </c>
      <c r="C799" s="80" t="s">
        <v>1448</v>
      </c>
      <c r="D799" s="82" t="s">
        <v>1816</v>
      </c>
      <c r="E799" s="82" t="s">
        <v>245</v>
      </c>
      <c r="F799" s="26">
        <v>93.52</v>
      </c>
      <c r="G799" s="98">
        <f>F799*('Mieszkalne-ankiety'!$R$138/'Mieszkalne-ankiety'!$D$138)</f>
        <v>6.383842828095708</v>
      </c>
      <c r="H799" s="115">
        <f>F799*('Mieszkalne-ankiety'!$S$138/'Mieszkalne-ankiety'!$D$138)</f>
        <v>2.0229826768761901E-2</v>
      </c>
      <c r="I799" s="89">
        <f>F799*('Mieszkalne-ankiety'!$T$138/'Mieszkalne-ankiety'!$D$138)</f>
        <v>4.1349904254374605E-2</v>
      </c>
      <c r="J799" s="95">
        <f>F799*('Mieszkalne-ankiety'!$U$138/'Mieszkalne-ankiety'!$D$138)</f>
        <v>89.645541228117878</v>
      </c>
    </row>
    <row r="800" spans="2:10" x14ac:dyDescent="0.25">
      <c r="B800" s="80" t="s">
        <v>1032</v>
      </c>
      <c r="C800" s="80" t="s">
        <v>1448</v>
      </c>
      <c r="D800" s="82" t="s">
        <v>691</v>
      </c>
      <c r="E800" s="82" t="s">
        <v>245</v>
      </c>
      <c r="F800" s="26">
        <v>72.650000000000006</v>
      </c>
      <c r="G800" s="98">
        <f>F800*('Mieszkalne-ankiety'!$R$138/'Mieszkalne-ankiety'!$D$138)</f>
        <v>4.9592192200722121</v>
      </c>
      <c r="H800" s="115">
        <f>F800*('Mieszkalne-ankiety'!$S$138/'Mieszkalne-ankiety'!$D$138)</f>
        <v>1.5715322014013607E-2</v>
      </c>
      <c r="I800" s="89">
        <f>F800*('Mieszkalne-ankiety'!$T$138/'Mieszkalne-ankiety'!$D$138)</f>
        <v>3.2122225663818602E-2</v>
      </c>
      <c r="J800" s="95">
        <f>F800*('Mieszkalne-ankiety'!$U$138/'Mieszkalne-ankiety'!$D$138)</f>
        <v>69.640168629413651</v>
      </c>
    </row>
    <row r="801" spans="2:10" x14ac:dyDescent="0.25">
      <c r="B801" s="80" t="s">
        <v>1033</v>
      </c>
      <c r="C801" s="80" t="s">
        <v>1448</v>
      </c>
      <c r="D801" s="82" t="s">
        <v>424</v>
      </c>
      <c r="E801" s="82" t="s">
        <v>245</v>
      </c>
      <c r="F801" s="26">
        <v>57.44</v>
      </c>
      <c r="G801" s="98">
        <f>F801*('Mieszkalne-ankiety'!$R$138/'Mieszkalne-ankiety'!$D$138)</f>
        <v>3.9209573572050629</v>
      </c>
      <c r="H801" s="115">
        <f>F801*('Mieszkalne-ankiety'!$S$138/'Mieszkalne-ankiety'!$D$138)</f>
        <v>1.2425163062421767E-2</v>
      </c>
      <c r="I801" s="89">
        <f>F801*('Mieszkalne-ankiety'!$T$138/'Mieszkalne-ankiety'!$D$138)</f>
        <v>2.5397118267443088E-2</v>
      </c>
      <c r="J801" s="95">
        <f>F801*('Mieszkalne-ankiety'!$U$138/'Mieszkalne-ankiety'!$D$138)</f>
        <v>55.060306759442803</v>
      </c>
    </row>
    <row r="802" spans="2:10" x14ac:dyDescent="0.25">
      <c r="B802" s="80" t="s">
        <v>1034</v>
      </c>
      <c r="C802" s="80" t="s">
        <v>1448</v>
      </c>
      <c r="D802" s="82" t="s">
        <v>367</v>
      </c>
      <c r="E802" s="82" t="s">
        <v>245</v>
      </c>
      <c r="F802" s="26">
        <v>101.28</v>
      </c>
      <c r="G802" s="98">
        <f>F802*('Mieszkalne-ankiety'!$R$138/'Mieszkalne-ankiety'!$D$138)</f>
        <v>6.9135543373560022</v>
      </c>
      <c r="H802" s="115">
        <f>F802*('Mieszkalne-ankiety'!$S$138/'Mieszkalne-ankiety'!$D$138)</f>
        <v>2.1908435149061222E-2</v>
      </c>
      <c r="I802" s="89">
        <f>F802*('Mieszkalne-ankiety'!$T$138/'Mieszkalne-ankiety'!$D$138)</f>
        <v>4.4780991262650345E-2</v>
      </c>
      <c r="J802" s="95">
        <f>F802*('Mieszkalne-ankiety'!$U$138/'Mieszkalne-ankiety'!$D$138)</f>
        <v>97.084050637123383</v>
      </c>
    </row>
    <row r="803" spans="2:10" x14ac:dyDescent="0.25">
      <c r="B803" s="80" t="s">
        <v>1035</v>
      </c>
      <c r="C803" s="80" t="s">
        <v>1448</v>
      </c>
      <c r="D803" s="82" t="s">
        <v>495</v>
      </c>
      <c r="E803" s="82" t="s">
        <v>245</v>
      </c>
      <c r="F803" s="26">
        <v>67.88</v>
      </c>
      <c r="G803" s="98">
        <f>F803*('Mieszkalne-ankiety'!$R$138/'Mieszkalne-ankiety'!$D$138)</f>
        <v>4.6336104701789633</v>
      </c>
      <c r="H803" s="115">
        <f>F803*('Mieszkalne-ankiety'!$S$138/'Mieszkalne-ankiety'!$D$138)</f>
        <v>1.4683497017360542E-2</v>
      </c>
      <c r="I803" s="89">
        <f>F803*('Mieszkalne-ankiety'!$T$138/'Mieszkalne-ankiety'!$D$138)</f>
        <v>3.0013168314659413E-2</v>
      </c>
      <c r="J803" s="95">
        <f>F803*('Mieszkalne-ankiety'!$U$138/'Mieszkalne-ankiety'!$D$138)</f>
        <v>65.067785912795571</v>
      </c>
    </row>
    <row r="804" spans="2:10" x14ac:dyDescent="0.25">
      <c r="B804" s="80" t="s">
        <v>1036</v>
      </c>
      <c r="C804" s="80" t="s">
        <v>1448</v>
      </c>
      <c r="D804" s="82" t="s">
        <v>365</v>
      </c>
      <c r="E804" s="82" t="s">
        <v>245</v>
      </c>
      <c r="F804" s="26">
        <v>147.71</v>
      </c>
      <c r="G804" s="98">
        <f>F804*('Mieszkalne-ankiety'!$R$138/'Mieszkalne-ankiety'!$D$138)</f>
        <v>10.082949359901809</v>
      </c>
      <c r="H804" s="115">
        <f>F804*('Mieszkalne-ankiety'!$S$138/'Mieszkalne-ankiety'!$D$138)</f>
        <v>3.1951964414176873E-2</v>
      </c>
      <c r="I804" s="89">
        <f>F804*('Mieszkalne-ankiety'!$T$138/'Mieszkalne-ankiety'!$D$138)</f>
        <v>6.5310033761908401E-2</v>
      </c>
      <c r="J804" s="95">
        <f>F804*('Mieszkalne-ankiety'!$U$138/'Mieszkalne-ankiety'!$D$138)</f>
        <v>141.59049288713956</v>
      </c>
    </row>
    <row r="805" spans="2:10" x14ac:dyDescent="0.25">
      <c r="B805" s="80" t="s">
        <v>1037</v>
      </c>
      <c r="C805" s="80" t="s">
        <v>1448</v>
      </c>
      <c r="D805" s="82" t="s">
        <v>1817</v>
      </c>
      <c r="E805" s="82" t="s">
        <v>245</v>
      </c>
      <c r="F805" s="26">
        <v>131.62</v>
      </c>
      <c r="G805" s="98">
        <f>F805*('Mieszkalne-ankiety'!$R$138/'Mieszkalne-ankiety'!$D$138)</f>
        <v>8.984617119695864</v>
      </c>
      <c r="H805" s="115">
        <f>F805*('Mieszkalne-ankiety'!$S$138/'Mieszkalne-ankiety'!$D$138)</f>
        <v>2.8471447811210884E-2</v>
      </c>
      <c r="I805" s="89">
        <f>F805*('Mieszkalne-ankiety'!$T$138/'Mieszkalne-ankiety'!$D$138)</f>
        <v>5.8195834024388222E-2</v>
      </c>
      <c r="J805" s="95">
        <f>F805*('Mieszkalne-ankiety'!$U$138/'Mieszkalne-ankiety'!$D$138)</f>
        <v>126.16708871305471</v>
      </c>
    </row>
    <row r="806" spans="2:10" x14ac:dyDescent="0.25">
      <c r="B806" s="80" t="s">
        <v>1038</v>
      </c>
      <c r="C806" s="80" t="s">
        <v>1448</v>
      </c>
      <c r="D806" s="82" t="s">
        <v>559</v>
      </c>
      <c r="E806" s="82" t="s">
        <v>245</v>
      </c>
      <c r="F806" s="26">
        <v>55.43</v>
      </c>
      <c r="G806" s="98">
        <f>F806*('Mieszkalne-ankiety'!$R$138/'Mieszkalne-ankiety'!$D$138)</f>
        <v>3.7837511544198579</v>
      </c>
      <c r="H806" s="115">
        <f>F806*('Mieszkalne-ankiety'!$S$138/'Mieszkalne-ankiety'!$D$138)</f>
        <v>1.1990368881442176E-2</v>
      </c>
      <c r="I806" s="89">
        <f>F806*('Mieszkalne-ankiety'!$T$138/'Mieszkalne-ankiety'!$D$138)</f>
        <v>2.4508395988237647E-2</v>
      </c>
      <c r="J806" s="95">
        <f>F806*('Mieszkalne-ankiety'!$U$138/'Mieszkalne-ankiety'!$D$138)</f>
        <v>53.133579451182356</v>
      </c>
    </row>
    <row r="807" spans="2:10" x14ac:dyDescent="0.25">
      <c r="B807" s="80" t="s">
        <v>348</v>
      </c>
      <c r="C807" s="80" t="s">
        <v>1448</v>
      </c>
      <c r="D807" s="82" t="s">
        <v>158</v>
      </c>
      <c r="E807" s="82" t="s">
        <v>245</v>
      </c>
      <c r="F807" s="26">
        <v>69.94</v>
      </c>
      <c r="G807" s="98">
        <f>F807*('Mieszkalne-ankiety'!$R$138/'Mieszkalne-ankiety'!$D$138)</f>
        <v>4.7742297625856907</v>
      </c>
      <c r="H807" s="115">
        <f>F807*('Mieszkalne-ankiety'!$S$138/'Mieszkalne-ankiety'!$D$138)</f>
        <v>1.5129106973986393E-2</v>
      </c>
      <c r="I807" s="89">
        <f>F807*('Mieszkalne-ankiety'!$T$138/'Mieszkalne-ankiety'!$D$138)</f>
        <v>3.0923998113248075E-2</v>
      </c>
      <c r="J807" s="95">
        <f>F807*('Mieszkalne-ankiety'!$U$138/'Mieszkalne-ankiety'!$D$138)</f>
        <v>67.042441761062491</v>
      </c>
    </row>
    <row r="808" spans="2:10" x14ac:dyDescent="0.25">
      <c r="B808" s="80" t="s">
        <v>519</v>
      </c>
      <c r="C808" s="80" t="s">
        <v>1448</v>
      </c>
      <c r="D808" s="82" t="s">
        <v>559</v>
      </c>
      <c r="E808" s="82" t="s">
        <v>245</v>
      </c>
      <c r="F808" s="26">
        <v>88.74</v>
      </c>
      <c r="G808" s="98">
        <f>F808*('Mieszkalne-ankiety'!$R$138/'Mieszkalne-ankiety'!$D$138)</f>
        <v>6.0575514602781562</v>
      </c>
      <c r="H808" s="115">
        <f>F808*('Mieszkalne-ankiety'!$S$138/'Mieszkalne-ankiety'!$D$138)</f>
        <v>1.9195838616979589E-2</v>
      </c>
      <c r="I808" s="89">
        <f>F808*('Mieszkalne-ankiety'!$T$138/'Mieszkalne-ankiety'!$D$138)</f>
        <v>3.923642540133878E-2</v>
      </c>
      <c r="J808" s="95">
        <f>F808*('Mieszkalne-ankiety'!$U$138/'Mieszkalne-ankiety'!$D$138)</f>
        <v>85.063572803498502</v>
      </c>
    </row>
    <row r="809" spans="2:10" x14ac:dyDescent="0.25">
      <c r="B809" s="80" t="s">
        <v>520</v>
      </c>
      <c r="C809" s="80" t="s">
        <v>1448</v>
      </c>
      <c r="D809" s="82" t="s">
        <v>515</v>
      </c>
      <c r="E809" s="82" t="s">
        <v>245</v>
      </c>
      <c r="F809" s="26">
        <v>63.87</v>
      </c>
      <c r="G809" s="98">
        <f>F809*('Mieszkalne-ankiety'!$R$138/'Mieszkalne-ankiety'!$D$138)</f>
        <v>4.3598806825328582</v>
      </c>
      <c r="H809" s="115">
        <f>F809*('Mieszkalne-ankiety'!$S$138/'Mieszkalne-ankiety'!$D$138)</f>
        <v>1.3816071810530611E-2</v>
      </c>
      <c r="I809" s="89">
        <f>F809*('Mieszkalne-ankiety'!$T$138/'Mieszkalne-ankiety'!$D$138)</f>
        <v>2.8240145260125173E-2</v>
      </c>
      <c r="J809" s="95">
        <f>F809*('Mieszkalne-ankiety'!$U$138/'Mieszkalne-ankiety'!$D$138)</f>
        <v>61.223917004275968</v>
      </c>
    </row>
    <row r="810" spans="2:10" x14ac:dyDescent="0.25">
      <c r="B810" s="80" t="s">
        <v>522</v>
      </c>
      <c r="C810" s="80" t="s">
        <v>1448</v>
      </c>
      <c r="D810" s="82" t="s">
        <v>633</v>
      </c>
      <c r="E810" s="82" t="s">
        <v>245</v>
      </c>
      <c r="F810" s="26">
        <v>71.16</v>
      </c>
      <c r="G810" s="98">
        <f>F810*('Mieszkalne-ankiety'!$R$138/'Mieszkalne-ankiety'!$D$138)</f>
        <v>4.8575091493508404</v>
      </c>
      <c r="H810" s="115">
        <f>F810*('Mieszkalne-ankiety'!$S$138/'Mieszkalne-ankiety'!$D$138)</f>
        <v>1.53930118997551E-2</v>
      </c>
      <c r="I810" s="89">
        <f>F810*('Mieszkalne-ankiety'!$T$138/'Mieszkalne-ankiety'!$D$138)</f>
        <v>3.1463421586198644E-2</v>
      </c>
      <c r="J810" s="95">
        <f>F810*('Mieszkalne-ankiety'!$U$138/'Mieszkalne-ankiety'!$D$138)</f>
        <v>68.211898137220572</v>
      </c>
    </row>
    <row r="811" spans="2:10" x14ac:dyDescent="0.25">
      <c r="B811" s="80" t="s">
        <v>524</v>
      </c>
      <c r="C811" s="80" t="s">
        <v>1448</v>
      </c>
      <c r="D811" s="82" t="s">
        <v>633</v>
      </c>
      <c r="E811" s="82" t="s">
        <v>245</v>
      </c>
      <c r="F811" s="26">
        <v>84.25</v>
      </c>
      <c r="G811" s="98">
        <f>F811*('Mieszkalne-ankiety'!$R$138/'Mieszkalne-ankiety'!$D$138)</f>
        <v>5.7510560122654342</v>
      </c>
      <c r="H811" s="115">
        <f>F811*('Mieszkalne-ankiety'!$S$138/'Mieszkalne-ankiety'!$D$138)</f>
        <v>1.8224581963945576E-2</v>
      </c>
      <c r="I811" s="89">
        <f>F811*('Mieszkalne-ankiety'!$T$138/'Mieszkalne-ankiety'!$D$138)</f>
        <v>3.7251170160725627E-2</v>
      </c>
      <c r="J811" s="95">
        <f>F811*('Mieszkalne-ankiety'!$U$138/'Mieszkalne-ankiety'!$D$138)</f>
        <v>80.759589910916716</v>
      </c>
    </row>
    <row r="812" spans="2:10" x14ac:dyDescent="0.25">
      <c r="B812" s="80" t="s">
        <v>526</v>
      </c>
      <c r="C812" s="80" t="s">
        <v>1448</v>
      </c>
      <c r="D812" s="82" t="s">
        <v>561</v>
      </c>
      <c r="E812" s="82" t="s">
        <v>245</v>
      </c>
      <c r="F812" s="26">
        <v>51.22</v>
      </c>
      <c r="G812" s="98">
        <f>F812*('Mieszkalne-ankiety'!$R$138/'Mieszkalne-ankiety'!$D$138)</f>
        <v>3.4963690082876622</v>
      </c>
      <c r="H812" s="115">
        <f>F812*('Mieszkalne-ankiety'!$S$138/'Mieszkalne-ankiety'!$D$138)</f>
        <v>1.107968057202721E-2</v>
      </c>
      <c r="I812" s="89">
        <f>F812*('Mieszkalne-ankiety'!$T$138/'Mieszkalne-ankiety'!$D$138)</f>
        <v>2.2646942856170523E-2</v>
      </c>
      <c r="J812" s="95">
        <f>F812*('Mieszkalne-ankiety'!$U$138/'Mieszkalne-ankiety'!$D$138)</f>
        <v>49.097996382636843</v>
      </c>
    </row>
    <row r="813" spans="2:10" x14ac:dyDescent="0.25">
      <c r="B813" s="80" t="s">
        <v>1039</v>
      </c>
      <c r="C813" s="80" t="s">
        <v>1448</v>
      </c>
      <c r="D813" s="82" t="s">
        <v>697</v>
      </c>
      <c r="E813" s="82" t="s">
        <v>245</v>
      </c>
      <c r="F813" s="26">
        <v>67.45</v>
      </c>
      <c r="G813" s="98">
        <f>F813*('Mieszkalne-ankiety'!$R$138/'Mieszkalne-ankiety'!$D$138)</f>
        <v>4.6042578994338701</v>
      </c>
      <c r="H813" s="115">
        <f>F813*('Mieszkalne-ankiety'!$S$138/'Mieszkalne-ankiety'!$D$138)</f>
        <v>1.4590481346802721E-2</v>
      </c>
      <c r="I813" s="89">
        <f>F813*('Mieszkalne-ankiety'!$T$138/'Mieszkalne-ankiety'!$D$138)</f>
        <v>2.9823043647963725E-2</v>
      </c>
      <c r="J813" s="95">
        <f>F813*('Mieszkalne-ankiety'!$U$138/'Mieszkalne-ankiety'!$D$138)</f>
        <v>64.655600468739863</v>
      </c>
    </row>
    <row r="814" spans="2:10" x14ac:dyDescent="0.25">
      <c r="B814" s="80" t="s">
        <v>1040</v>
      </c>
      <c r="C814" s="80" t="s">
        <v>1448</v>
      </c>
      <c r="D814" s="82" t="s">
        <v>702</v>
      </c>
      <c r="E814" s="82" t="s">
        <v>245</v>
      </c>
      <c r="F814" s="26">
        <v>115.64</v>
      </c>
      <c r="G814" s="98">
        <f>F814*('Mieszkalne-ankiety'!$R$138/'Mieszkalne-ankiety'!$D$138)</f>
        <v>7.8937936766572685</v>
      </c>
      <c r="H814" s="115">
        <f>F814*('Mieszkalne-ankiety'!$S$138/'Mieszkalne-ankiety'!$D$138)</f>
        <v>2.5014725914666663E-2</v>
      </c>
      <c r="I814" s="89">
        <f>F814*('Mieszkalne-ankiety'!$T$138/'Mieszkalne-ankiety'!$D$138)</f>
        <v>5.1130270829511118E-2</v>
      </c>
      <c r="J814" s="95">
        <f>F814*('Mieszkalne-ankiety'!$U$138/'Mieszkalne-ankiety'!$D$138)</f>
        <v>110.84912732698409</v>
      </c>
    </row>
    <row r="815" spans="2:10" x14ac:dyDescent="0.25">
      <c r="B815" s="80" t="s">
        <v>1041</v>
      </c>
      <c r="C815" s="80" t="s">
        <v>1448</v>
      </c>
      <c r="D815" s="82" t="s">
        <v>704</v>
      </c>
      <c r="E815" s="82" t="s">
        <v>245</v>
      </c>
      <c r="F815" s="26">
        <v>52.1</v>
      </c>
      <c r="G815" s="98">
        <f>F815*('Mieszkalne-ankiety'!$R$138/'Mieszkalne-ankiety'!$D$138)</f>
        <v>3.5564393856264584</v>
      </c>
      <c r="H815" s="115">
        <f>F815*('Mieszkalne-ankiety'!$S$138/'Mieszkalne-ankiety'!$D$138)</f>
        <v>1.1270038223401359E-2</v>
      </c>
      <c r="I815" s="89">
        <f>F815*('Mieszkalne-ankiety'!$T$138/'Mieszkalne-ankiety'!$D$138)</f>
        <v>2.3036035197315195E-2</v>
      </c>
      <c r="J815" s="95">
        <f>F815*('Mieszkalne-ankiety'!$U$138/'Mieszkalne-ankiety'!$D$138)</f>
        <v>49.941538686750874</v>
      </c>
    </row>
    <row r="816" spans="2:10" x14ac:dyDescent="0.25">
      <c r="B816" s="80" t="s">
        <v>1042</v>
      </c>
      <c r="C816" s="80" t="s">
        <v>1448</v>
      </c>
      <c r="D816" s="82" t="s">
        <v>499</v>
      </c>
      <c r="E816" s="82" t="s">
        <v>245</v>
      </c>
      <c r="F816" s="26">
        <v>87.48</v>
      </c>
      <c r="G816" s="98">
        <f>F816*('Mieszkalne-ankiety'!$R$138/'Mieszkalne-ankiety'!$D$138)</f>
        <v>5.9715416018157894</v>
      </c>
      <c r="H816" s="115">
        <f>F816*('Mieszkalne-ankiety'!$S$138/'Mieszkalne-ankiety'!$D$138)</f>
        <v>1.8923281070693878E-2</v>
      </c>
      <c r="I816" s="89">
        <f>F816*('Mieszkalne-ankiety'!$T$138/'Mieszkalne-ankiety'!$D$138)</f>
        <v>3.8679315912881637E-2</v>
      </c>
      <c r="J816" s="95">
        <f>F816*('Mieszkalne-ankiety'!$U$138/'Mieszkalne-ankiety'!$D$138)</f>
        <v>83.855773595335251</v>
      </c>
    </row>
    <row r="817" spans="2:10" x14ac:dyDescent="0.25">
      <c r="B817" s="80" t="s">
        <v>527</v>
      </c>
      <c r="C817" s="81" t="s">
        <v>1448</v>
      </c>
      <c r="D817" s="83"/>
      <c r="E817" s="83" t="s">
        <v>245</v>
      </c>
      <c r="F817" s="84">
        <f>'Mieszkalne-ankiety'!D66</f>
        <v>120</v>
      </c>
      <c r="G817" s="98">
        <f>'Mieszkalne-ankiety'!R66</f>
        <v>12.140387568</v>
      </c>
      <c r="H817" s="115">
        <f>'Mieszkalne-ankiety'!S66</f>
        <v>3.1904399999999999E-2</v>
      </c>
      <c r="I817" s="89">
        <f>'Mieszkalne-ankiety'!T66</f>
        <v>5.2049600000000001E-2</v>
      </c>
      <c r="J817" s="95">
        <f>'Mieszkalne-ankiety'!U66</f>
        <v>133.99719999999999</v>
      </c>
    </row>
    <row r="818" spans="2:10" x14ac:dyDescent="0.25">
      <c r="B818" s="80" t="s">
        <v>531</v>
      </c>
      <c r="C818" s="81" t="s">
        <v>1448</v>
      </c>
      <c r="D818" s="83"/>
      <c r="E818" s="83" t="s">
        <v>245</v>
      </c>
      <c r="F818" s="84">
        <f>'Mieszkalne-ankiety'!D67</f>
        <v>260</v>
      </c>
      <c r="G818" s="98">
        <f>'Mieszkalne-ankiety'!R67</f>
        <v>4.3702458240000004</v>
      </c>
      <c r="H818" s="115">
        <f>'Mieszkalne-ankiety'!S67</f>
        <v>0</v>
      </c>
      <c r="I818" s="89">
        <f>'Mieszkalne-ankiety'!T67</f>
        <v>0</v>
      </c>
      <c r="J818" s="95">
        <f>'Mieszkalne-ankiety'!U67</f>
        <v>24.849600000000002</v>
      </c>
    </row>
    <row r="819" spans="2:10" x14ac:dyDescent="0.25">
      <c r="B819" s="80" t="s">
        <v>1043</v>
      </c>
      <c r="C819" s="81" t="s">
        <v>1448</v>
      </c>
      <c r="D819" s="83"/>
      <c r="E819" s="83" t="s">
        <v>245</v>
      </c>
      <c r="F819" s="84">
        <f>'Mieszkalne-ankiety'!D68</f>
        <v>160</v>
      </c>
      <c r="G819" s="98">
        <f>'Mieszkalne-ankiety'!R68</f>
        <v>4.9488987120000001</v>
      </c>
      <c r="H819" s="115">
        <f>'Mieszkalne-ankiety'!S68</f>
        <v>9.9261000000000002E-3</v>
      </c>
      <c r="I819" s="89">
        <f>'Mieszkalne-ankiety'!T68</f>
        <v>1.9330400000000001E-2</v>
      </c>
      <c r="J819" s="95">
        <f>'Mieszkalne-ankiety'!U68</f>
        <v>51.494799999999998</v>
      </c>
    </row>
    <row r="820" spans="2:10" x14ac:dyDescent="0.25">
      <c r="B820" s="80" t="s">
        <v>1044</v>
      </c>
      <c r="C820" s="81" t="s">
        <v>1448</v>
      </c>
      <c r="D820" s="83"/>
      <c r="E820" s="83" t="s">
        <v>245</v>
      </c>
      <c r="F820" s="84">
        <f>'Mieszkalne-ankiety'!D69</f>
        <v>83</v>
      </c>
      <c r="G820" s="98">
        <f>'Mieszkalne-ankiety'!R69</f>
        <v>1.8107600000000001</v>
      </c>
      <c r="H820" s="115">
        <f>'Mieszkalne-ankiety'!S69</f>
        <v>9.75E-3</v>
      </c>
      <c r="I820" s="89">
        <f>'Mieszkalne-ankiety'!T69</f>
        <v>3.159E-2</v>
      </c>
      <c r="J820" s="95">
        <f>'Mieszkalne-ankiety'!U69</f>
        <v>47.027999999999999</v>
      </c>
    </row>
    <row r="821" spans="2:10" x14ac:dyDescent="0.25">
      <c r="B821" s="80" t="s">
        <v>1045</v>
      </c>
      <c r="C821" s="81" t="s">
        <v>1448</v>
      </c>
      <c r="D821" s="83"/>
      <c r="E821" s="83" t="s">
        <v>245</v>
      </c>
      <c r="F821" s="84">
        <f>'Mieszkalne-ankiety'!D70</f>
        <v>100</v>
      </c>
      <c r="G821" s="98">
        <f>'Mieszkalne-ankiety'!R70</f>
        <v>6.3839341479999998</v>
      </c>
      <c r="H821" s="115">
        <f>'Mieszkalne-ankiety'!S70</f>
        <v>1.79022E-2</v>
      </c>
      <c r="I821" s="89">
        <f>'Mieszkalne-ankiety'!T70</f>
        <v>3.2342799999999998E-2</v>
      </c>
      <c r="J821" s="95">
        <f>'Mieszkalne-ankiety'!U70</f>
        <v>76.531700000000001</v>
      </c>
    </row>
    <row r="822" spans="2:10" x14ac:dyDescent="0.25">
      <c r="B822" s="80" t="s">
        <v>1046</v>
      </c>
      <c r="C822" s="80" t="s">
        <v>1451</v>
      </c>
      <c r="D822" s="82" t="s">
        <v>410</v>
      </c>
      <c r="E822" s="82" t="s">
        <v>611</v>
      </c>
      <c r="F822" s="26">
        <v>122.24</v>
      </c>
      <c r="G822" s="98">
        <f>F822*('Mieszkalne-ankiety'!$R$138/'Mieszkalne-ankiety'!$D$138)</f>
        <v>8.3443215066982397</v>
      </c>
      <c r="H822" s="115">
        <f>F822*('Mieszkalne-ankiety'!$S$138/'Mieszkalne-ankiety'!$D$138)</f>
        <v>2.6442408299972787E-2</v>
      </c>
      <c r="I822" s="89">
        <f>F822*('Mieszkalne-ankiety'!$T$138/'Mieszkalne-ankiety'!$D$138)</f>
        <v>5.404846338809615E-2</v>
      </c>
      <c r="J822" s="95">
        <f>F822*('Mieszkalne-ankiety'!$U$138/'Mieszkalne-ankiety'!$D$138)</f>
        <v>117.17569460783928</v>
      </c>
    </row>
    <row r="823" spans="2:10" x14ac:dyDescent="0.25">
      <c r="B823" s="80" t="s">
        <v>1047</v>
      </c>
      <c r="C823" s="80" t="s">
        <v>1451</v>
      </c>
      <c r="D823" s="82" t="s">
        <v>625</v>
      </c>
      <c r="E823" s="82" t="s">
        <v>611</v>
      </c>
      <c r="F823" s="26">
        <v>107.24</v>
      </c>
      <c r="G823" s="98">
        <f>F823*('Mieszkalne-ankiety'!$R$138/'Mieszkalne-ankiety'!$D$138)</f>
        <v>7.320394620241486</v>
      </c>
      <c r="H823" s="115">
        <f>F823*('Mieszkalne-ankiety'!$S$138/'Mieszkalne-ankiety'!$D$138)</f>
        <v>2.3197675606095234E-2</v>
      </c>
      <c r="I823" s="89">
        <f>F823*('Mieszkalne-ankiety'!$T$138/'Mieszkalne-ankiety'!$D$138)</f>
        <v>4.7416207573130163E-2</v>
      </c>
      <c r="J823" s="95">
        <f>F823*('Mieszkalne-ankiety'!$U$138/'Mieszkalne-ankiety'!$D$138)</f>
        <v>102.79713260589565</v>
      </c>
    </row>
    <row r="824" spans="2:10" x14ac:dyDescent="0.25">
      <c r="B824" s="80" t="s">
        <v>1048</v>
      </c>
      <c r="C824" s="80" t="s">
        <v>1451</v>
      </c>
      <c r="D824" s="82" t="s">
        <v>292</v>
      </c>
      <c r="E824" s="82" t="s">
        <v>611</v>
      </c>
      <c r="F824" s="26">
        <v>92.04</v>
      </c>
      <c r="G824" s="98">
        <f>F824*('Mieszkalne-ankiety'!$R$138/'Mieszkalne-ankiety'!$D$138)</f>
        <v>6.2828153752986422</v>
      </c>
      <c r="H824" s="115">
        <f>F824*('Mieszkalne-ankiety'!$S$138/'Mieszkalne-ankiety'!$D$138)</f>
        <v>1.9909679809632652E-2</v>
      </c>
      <c r="I824" s="89">
        <f>F824*('Mieszkalne-ankiety'!$T$138/'Mieszkalne-ankiety'!$D$138)</f>
        <v>4.06955216806313E-2</v>
      </c>
      <c r="J824" s="95">
        <f>F824*('Mieszkalne-ankiety'!$U$138/'Mieszkalne-ankiety'!$D$138)</f>
        <v>88.22685644392611</v>
      </c>
    </row>
    <row r="825" spans="2:10" x14ac:dyDescent="0.25">
      <c r="B825" s="80" t="s">
        <v>1049</v>
      </c>
      <c r="C825" s="80" t="s">
        <v>1451</v>
      </c>
      <c r="D825" s="82" t="s">
        <v>546</v>
      </c>
      <c r="E825" s="82" t="s">
        <v>611</v>
      </c>
      <c r="F825" s="26">
        <v>137.37</v>
      </c>
      <c r="G825" s="98">
        <f>F825*('Mieszkalne-ankiety'!$R$138/'Mieszkalne-ankiety'!$D$138)</f>
        <v>9.3771224261709527</v>
      </c>
      <c r="H825" s="115">
        <f>F825*('Mieszkalne-ankiety'!$S$138/'Mieszkalne-ankiety'!$D$138)</f>
        <v>2.971526201053061E-2</v>
      </c>
      <c r="I825" s="89">
        <f>F825*('Mieszkalne-ankiety'!$T$138/'Mieszkalne-ankiety'!$D$138)</f>
        <v>6.0738198753458511E-2</v>
      </c>
      <c r="J825" s="95">
        <f>F825*('Mieszkalne-ankiety'!$U$138/'Mieszkalne-ankiety'!$D$138)</f>
        <v>131.67887081379976</v>
      </c>
    </row>
    <row r="826" spans="2:10" x14ac:dyDescent="0.25">
      <c r="B826" s="80" t="s">
        <v>1050</v>
      </c>
      <c r="C826" s="80" t="s">
        <v>1451</v>
      </c>
      <c r="D826" s="82" t="s">
        <v>138</v>
      </c>
      <c r="E826" s="82" t="s">
        <v>611</v>
      </c>
      <c r="F826" s="26">
        <v>92.52</v>
      </c>
      <c r="G826" s="98">
        <f>F826*('Mieszkalne-ankiety'!$R$138/'Mieszkalne-ankiety'!$D$138)</f>
        <v>6.3155810356652582</v>
      </c>
      <c r="H826" s="115">
        <f>F826*('Mieszkalne-ankiety'!$S$138/'Mieszkalne-ankiety'!$D$138)</f>
        <v>2.0013511255836731E-2</v>
      </c>
      <c r="I826" s="89">
        <f>F826*('Mieszkalne-ankiety'!$T$138/'Mieszkalne-ankiety'!$D$138)</f>
        <v>4.0907753866710209E-2</v>
      </c>
      <c r="J826" s="95">
        <f>F826*('Mieszkalne-ankiety'!$U$138/'Mieszkalne-ankiety'!$D$138)</f>
        <v>88.6869704279883</v>
      </c>
    </row>
    <row r="827" spans="2:10" x14ac:dyDescent="0.25">
      <c r="B827" s="80" t="s">
        <v>1051</v>
      </c>
      <c r="C827" s="80" t="s">
        <v>1451</v>
      </c>
      <c r="D827" s="82" t="s">
        <v>1818</v>
      </c>
      <c r="E827" s="82" t="s">
        <v>611</v>
      </c>
      <c r="F827" s="26">
        <v>67.260000000000005</v>
      </c>
      <c r="G827" s="98">
        <f>F827*('Mieszkalne-ankiety'!$R$138/'Mieszkalne-ankiety'!$D$138)</f>
        <v>4.5912881588720849</v>
      </c>
      <c r="H827" s="115">
        <f>F827*('Mieszkalne-ankiety'!$S$138/'Mieszkalne-ankiety'!$D$138)</f>
        <v>1.4549381399346939E-2</v>
      </c>
      <c r="I827" s="89">
        <f>F827*('Mieszkalne-ankiety'!$T$138/'Mieszkalne-ankiety'!$D$138)</f>
        <v>2.9739035074307491E-2</v>
      </c>
      <c r="J827" s="95">
        <f>F827*('Mieszkalne-ankiety'!$U$138/'Mieszkalne-ankiety'!$D$138)</f>
        <v>64.473472016715235</v>
      </c>
    </row>
    <row r="828" spans="2:10" x14ac:dyDescent="0.25">
      <c r="B828" s="80" t="s">
        <v>1052</v>
      </c>
      <c r="C828" s="80" t="s">
        <v>1451</v>
      </c>
      <c r="D828" s="82" t="s">
        <v>594</v>
      </c>
      <c r="E828" s="82" t="s">
        <v>611</v>
      </c>
      <c r="F828" s="26">
        <v>55.81</v>
      </c>
      <c r="G828" s="98">
        <f>F828*('Mieszkalne-ankiety'!$R$138/'Mieszkalne-ankiety'!$D$138)</f>
        <v>3.8096906355434292</v>
      </c>
      <c r="H828" s="115">
        <f>F828*('Mieszkalne-ankiety'!$S$138/'Mieszkalne-ankiety'!$D$138)</f>
        <v>1.2072568776353741E-2</v>
      </c>
      <c r="I828" s="89">
        <f>F828*('Mieszkalne-ankiety'!$T$138/'Mieszkalne-ankiety'!$D$138)</f>
        <v>2.4676413135550117E-2</v>
      </c>
      <c r="J828" s="95">
        <f>F828*('Mieszkalne-ankiety'!$U$138/'Mieszkalne-ankiety'!$D$138)</f>
        <v>53.497836355231598</v>
      </c>
    </row>
    <row r="829" spans="2:10" x14ac:dyDescent="0.25">
      <c r="B829" s="80" t="s">
        <v>1053</v>
      </c>
      <c r="C829" s="80" t="s">
        <v>1451</v>
      </c>
      <c r="D829" s="82" t="s">
        <v>710</v>
      </c>
      <c r="E829" s="82" t="s">
        <v>611</v>
      </c>
      <c r="F829" s="26">
        <v>90.81</v>
      </c>
      <c r="G829" s="98">
        <f>F829*('Mieszkalne-ankiety'!$R$138/'Mieszkalne-ankiety'!$D$138)</f>
        <v>6.1988533706091884</v>
      </c>
      <c r="H829" s="115">
        <f>F829*('Mieszkalne-ankiety'!$S$138/'Mieszkalne-ankiety'!$D$138)</f>
        <v>1.9643611728734692E-2</v>
      </c>
      <c r="I829" s="89">
        <f>F829*('Mieszkalne-ankiety'!$T$138/'Mieszkalne-ankiety'!$D$138)</f>
        <v>4.0151676703804089E-2</v>
      </c>
      <c r="J829" s="95">
        <f>F829*('Mieszkalne-ankiety'!$U$138/'Mieszkalne-ankiety'!$D$138)</f>
        <v>87.047814359766733</v>
      </c>
    </row>
    <row r="830" spans="2:10" x14ac:dyDescent="0.25">
      <c r="B830" s="80" t="s">
        <v>1054</v>
      </c>
      <c r="C830" s="80" t="s">
        <v>1451</v>
      </c>
      <c r="D830" s="82" t="s">
        <v>440</v>
      </c>
      <c r="E830" s="82" t="s">
        <v>611</v>
      </c>
      <c r="F830" s="26">
        <v>75.64</v>
      </c>
      <c r="G830" s="98">
        <f>F830*('Mieszkalne-ankiety'!$R$138/'Mieszkalne-ankiety'!$D$138)</f>
        <v>5.1633219794392575</v>
      </c>
      <c r="H830" s="115">
        <f>F830*('Mieszkalne-ankiety'!$S$138/'Mieszkalne-ankiety'!$D$138)</f>
        <v>1.6362105397659862E-2</v>
      </c>
      <c r="I830" s="89">
        <f>F830*('Mieszkalne-ankiety'!$T$138/'Mieszkalne-ankiety'!$D$138)</f>
        <v>3.344425532293515E-2</v>
      </c>
      <c r="J830" s="95">
        <f>F830*('Mieszkalne-ankiety'!$U$138/'Mieszkalne-ankiety'!$D$138)</f>
        <v>72.506295321801076</v>
      </c>
    </row>
    <row r="831" spans="2:10" x14ac:dyDescent="0.25">
      <c r="B831" s="80" t="s">
        <v>1055</v>
      </c>
      <c r="C831" s="80" t="s">
        <v>1451</v>
      </c>
      <c r="D831" s="82" t="s">
        <v>1819</v>
      </c>
      <c r="E831" s="82" t="s">
        <v>611</v>
      </c>
      <c r="F831" s="26">
        <v>122.28</v>
      </c>
      <c r="G831" s="98">
        <f>F831*('Mieszkalne-ankiety'!$R$138/'Mieszkalne-ankiety'!$D$138)</f>
        <v>8.3470519783954575</v>
      </c>
      <c r="H831" s="115">
        <f>F831*('Mieszkalne-ankiety'!$S$138/'Mieszkalne-ankiety'!$D$138)</f>
        <v>2.6451060920489794E-2</v>
      </c>
      <c r="I831" s="89">
        <f>F831*('Mieszkalne-ankiety'!$T$138/'Mieszkalne-ankiety'!$D$138)</f>
        <v>5.4066149403602728E-2</v>
      </c>
      <c r="J831" s="95">
        <f>F831*('Mieszkalne-ankiety'!$U$138/'Mieszkalne-ankiety'!$D$138)</f>
        <v>117.21403743984447</v>
      </c>
    </row>
    <row r="832" spans="2:10" x14ac:dyDescent="0.25">
      <c r="B832" s="80" t="s">
        <v>543</v>
      </c>
      <c r="C832" s="80" t="s">
        <v>1451</v>
      </c>
      <c r="D832" s="82" t="s">
        <v>694</v>
      </c>
      <c r="E832" s="82" t="s">
        <v>611</v>
      </c>
      <c r="F832" s="26">
        <v>120.18</v>
      </c>
      <c r="G832" s="98">
        <f>F832*('Mieszkalne-ankiety'!$R$138/'Mieszkalne-ankiety'!$D$138)</f>
        <v>8.2037022142915124</v>
      </c>
      <c r="H832" s="115">
        <f>F832*('Mieszkalne-ankiety'!$S$138/'Mieszkalne-ankiety'!$D$138)</f>
        <v>2.5996798343346939E-2</v>
      </c>
      <c r="I832" s="89">
        <f>F832*('Mieszkalne-ankiety'!$T$138/'Mieszkalne-ankiety'!$D$138)</f>
        <v>5.3137633589507495E-2</v>
      </c>
      <c r="J832" s="95">
        <f>F832*('Mieszkalne-ankiety'!$U$138/'Mieszkalne-ankiety'!$D$138)</f>
        <v>115.20103875957237</v>
      </c>
    </row>
    <row r="833" spans="2:10" x14ac:dyDescent="0.25">
      <c r="B833" s="80" t="s">
        <v>1056</v>
      </c>
      <c r="C833" s="80" t="s">
        <v>1451</v>
      </c>
      <c r="D833" s="82" t="s">
        <v>364</v>
      </c>
      <c r="E833" s="82" t="s">
        <v>611</v>
      </c>
      <c r="F833" s="26">
        <v>115.5</v>
      </c>
      <c r="G833" s="98">
        <f>F833*('Mieszkalne-ankiety'!$R$138/'Mieszkalne-ankiety'!$D$138)</f>
        <v>7.8842370257170051</v>
      </c>
      <c r="H833" s="115">
        <f>F833*('Mieszkalne-ankiety'!$S$138/'Mieszkalne-ankiety'!$D$138)</f>
        <v>2.498444174285714E-2</v>
      </c>
      <c r="I833" s="89">
        <f>F833*('Mieszkalne-ankiety'!$T$138/'Mieszkalne-ankiety'!$D$138)</f>
        <v>5.1068369775238105E-2</v>
      </c>
      <c r="J833" s="95">
        <f>F833*('Mieszkalne-ankiety'!$U$138/'Mieszkalne-ankiety'!$D$138)</f>
        <v>110.71492741496594</v>
      </c>
    </row>
    <row r="834" spans="2:10" x14ac:dyDescent="0.25">
      <c r="B834" s="80" t="s">
        <v>532</v>
      </c>
      <c r="C834" s="80" t="s">
        <v>1451</v>
      </c>
      <c r="D834" s="82" t="s">
        <v>1820</v>
      </c>
      <c r="E834" s="82" t="s">
        <v>611</v>
      </c>
      <c r="F834" s="26">
        <v>129.56</v>
      </c>
      <c r="G834" s="98">
        <f>F834*('Mieszkalne-ankiety'!$R$138/'Mieszkalne-ankiety'!$D$138)</f>
        <v>8.8439978272891366</v>
      </c>
      <c r="H834" s="115">
        <f>F834*('Mieszkalne-ankiety'!$S$138/'Mieszkalne-ankiety'!$D$138)</f>
        <v>2.8025837854585033E-2</v>
      </c>
      <c r="I834" s="89">
        <f>F834*('Mieszkalne-ankiety'!$T$138/'Mieszkalne-ankiety'!$D$138)</f>
        <v>5.7285004225799553E-2</v>
      </c>
      <c r="J834" s="95">
        <f>F834*('Mieszkalne-ankiety'!$U$138/'Mieszkalne-ankiety'!$D$138)</f>
        <v>124.19243286478778</v>
      </c>
    </row>
    <row r="835" spans="2:10" x14ac:dyDescent="0.25">
      <c r="B835" s="80" t="s">
        <v>1057</v>
      </c>
      <c r="C835" s="80" t="s">
        <v>1451</v>
      </c>
      <c r="D835" s="82" t="s">
        <v>1821</v>
      </c>
      <c r="E835" s="82" t="s">
        <v>611</v>
      </c>
      <c r="F835" s="26">
        <v>129.34</v>
      </c>
      <c r="G835" s="98">
        <f>F835*('Mieszkalne-ankiety'!$R$138/'Mieszkalne-ankiety'!$D$138)</f>
        <v>8.8289802329544376</v>
      </c>
      <c r="H835" s="115">
        <f>F835*('Mieszkalne-ankiety'!$S$138/'Mieszkalne-ankiety'!$D$138)</f>
        <v>2.7978248441741495E-2</v>
      </c>
      <c r="I835" s="89">
        <f>F835*('Mieszkalne-ankiety'!$T$138/'Mieszkalne-ankiety'!$D$138)</f>
        <v>5.7187731140513391E-2</v>
      </c>
      <c r="J835" s="95">
        <f>F835*('Mieszkalne-ankiety'!$U$138/'Mieszkalne-ankiety'!$D$138)</f>
        <v>123.98154728875927</v>
      </c>
    </row>
    <row r="836" spans="2:10" x14ac:dyDescent="0.25">
      <c r="B836" s="80" t="s">
        <v>533</v>
      </c>
      <c r="C836" s="80" t="s">
        <v>1451</v>
      </c>
      <c r="D836" s="82" t="s">
        <v>1822</v>
      </c>
      <c r="E836" s="82" t="s">
        <v>611</v>
      </c>
      <c r="F836" s="26">
        <v>109.5</v>
      </c>
      <c r="G836" s="98">
        <f>F836*('Mieszkalne-ankiety'!$R$138/'Mieszkalne-ankiety'!$D$138)</f>
        <v>7.4746662711343035</v>
      </c>
      <c r="H836" s="115">
        <f>F836*('Mieszkalne-ankiety'!$S$138/'Mieszkalne-ankiety'!$D$138)</f>
        <v>2.3686548665306121E-2</v>
      </c>
      <c r="I836" s="89">
        <f>F836*('Mieszkalne-ankiety'!$T$138/'Mieszkalne-ankiety'!$D$138)</f>
        <v>4.8415467449251709E-2</v>
      </c>
      <c r="J836" s="95">
        <f>F836*('Mieszkalne-ankiety'!$U$138/'Mieszkalne-ankiety'!$D$138)</f>
        <v>104.9635026141885</v>
      </c>
    </row>
    <row r="837" spans="2:10" x14ac:dyDescent="0.25">
      <c r="B837" s="80" t="s">
        <v>1058</v>
      </c>
      <c r="C837" s="80" t="s">
        <v>1451</v>
      </c>
      <c r="D837" s="82" t="s">
        <v>195</v>
      </c>
      <c r="E837" s="82" t="s">
        <v>611</v>
      </c>
      <c r="F837" s="26">
        <v>165.57</v>
      </c>
      <c r="G837" s="98">
        <f>F837*('Mieszkalne-ankiety'!$R$138/'Mieszkalne-ankiety'!$D$138)</f>
        <v>11.30210497270965</v>
      </c>
      <c r="H837" s="115">
        <f>F837*('Mieszkalne-ankiety'!$S$138/'Mieszkalne-ankiety'!$D$138)</f>
        <v>3.5815359475020403E-2</v>
      </c>
      <c r="I837" s="89">
        <f>F837*('Mieszkalne-ankiety'!$T$138/'Mieszkalne-ankiety'!$D$138)</f>
        <v>7.3206839685594563E-2</v>
      </c>
      <c r="J837" s="95">
        <f>F837*('Mieszkalne-ankiety'!$U$138/'Mieszkalne-ankiety'!$D$138)</f>
        <v>158.71056737745377</v>
      </c>
    </row>
    <row r="838" spans="2:10" x14ac:dyDescent="0.25">
      <c r="B838" s="80" t="s">
        <v>542</v>
      </c>
      <c r="C838" s="80" t="s">
        <v>1451</v>
      </c>
      <c r="D838" s="82" t="s">
        <v>507</v>
      </c>
      <c r="E838" s="82" t="s">
        <v>611</v>
      </c>
      <c r="F838" s="26">
        <v>112.38</v>
      </c>
      <c r="G838" s="98">
        <f>F838*('Mieszkalne-ankiety'!$R$138/'Mieszkalne-ankiety'!$D$138)</f>
        <v>7.6712602333340003</v>
      </c>
      <c r="H838" s="115">
        <f>F838*('Mieszkalne-ankiety'!$S$138/'Mieszkalne-ankiety'!$D$138)</f>
        <v>2.4309537342530611E-2</v>
      </c>
      <c r="I838" s="89">
        <f>F838*('Mieszkalne-ankiety'!$T$138/'Mieszkalne-ankiety'!$D$138)</f>
        <v>4.9688860565725176E-2</v>
      </c>
      <c r="J838" s="95">
        <f>F838*('Mieszkalne-ankiety'!$U$138/'Mieszkalne-ankiety'!$D$138)</f>
        <v>107.72418651856167</v>
      </c>
    </row>
    <row r="839" spans="2:10" x14ac:dyDescent="0.25">
      <c r="B839" s="80" t="s">
        <v>541</v>
      </c>
      <c r="C839" s="80" t="s">
        <v>1451</v>
      </c>
      <c r="D839" s="82" t="s">
        <v>287</v>
      </c>
      <c r="E839" s="82" t="s">
        <v>611</v>
      </c>
      <c r="F839" s="26">
        <v>89.82</v>
      </c>
      <c r="G839" s="98">
        <f>F839*('Mieszkalne-ankiety'!$R$138/'Mieszkalne-ankiety'!$D$138)</f>
        <v>6.1312741961030417</v>
      </c>
      <c r="H839" s="115">
        <f>F839*('Mieszkalne-ankiety'!$S$138/'Mieszkalne-ankiety'!$D$138)</f>
        <v>1.9429459370938772E-2</v>
      </c>
      <c r="I839" s="89">
        <f>F839*('Mieszkalne-ankiety'!$T$138/'Mieszkalne-ankiety'!$D$138)</f>
        <v>3.9713947820016332E-2</v>
      </c>
      <c r="J839" s="95">
        <f>F839*('Mieszkalne-ankiety'!$U$138/'Mieszkalne-ankiety'!$D$138)</f>
        <v>86.09882926763845</v>
      </c>
    </row>
    <row r="840" spans="2:10" x14ac:dyDescent="0.25">
      <c r="B840" s="80" t="s">
        <v>1059</v>
      </c>
      <c r="C840" s="80" t="s">
        <v>1451</v>
      </c>
      <c r="D840" s="82" t="s">
        <v>695</v>
      </c>
      <c r="E840" s="82" t="s">
        <v>611</v>
      </c>
      <c r="F840" s="26">
        <v>61.55</v>
      </c>
      <c r="G840" s="98">
        <f>F840*('Mieszkalne-ankiety'!$R$138/'Mieszkalne-ankiety'!$D$138)</f>
        <v>4.2015133240942131</v>
      </c>
      <c r="H840" s="115">
        <f>F840*('Mieszkalne-ankiety'!$S$138/'Mieszkalne-ankiety'!$D$138)</f>
        <v>1.3314219820544216E-2</v>
      </c>
      <c r="I840" s="89">
        <f>F840*('Mieszkalne-ankiety'!$T$138/'Mieszkalne-ankiety'!$D$138)</f>
        <v>2.7214356360743767E-2</v>
      </c>
      <c r="J840" s="95">
        <f>F840*('Mieszkalne-ankiety'!$U$138/'Mieszkalne-ankiety'!$D$138)</f>
        <v>59.000032747975354</v>
      </c>
    </row>
    <row r="841" spans="2:10" x14ac:dyDescent="0.25">
      <c r="B841" s="80" t="s">
        <v>540</v>
      </c>
      <c r="C841" s="80" t="s">
        <v>1451</v>
      </c>
      <c r="D841" s="82" t="s">
        <v>615</v>
      </c>
      <c r="E841" s="82" t="s">
        <v>611</v>
      </c>
      <c r="F841" s="26">
        <v>78.97</v>
      </c>
      <c r="G841" s="98">
        <f>F841*('Mieszkalne-ankiety'!$R$138/'Mieszkalne-ankiety'!$D$138)</f>
        <v>5.3906337482326574</v>
      </c>
      <c r="H841" s="115">
        <f>F841*('Mieszkalne-ankiety'!$S$138/'Mieszkalne-ankiety'!$D$138)</f>
        <v>1.708243605570068E-2</v>
      </c>
      <c r="I841" s="89">
        <f>F841*('Mieszkalne-ankiety'!$T$138/'Mieszkalne-ankiety'!$D$138)</f>
        <v>3.4916616113857601E-2</v>
      </c>
      <c r="J841" s="95">
        <f>F841*('Mieszkalne-ankiety'!$U$138/'Mieszkalne-ankiety'!$D$138)</f>
        <v>75.698336086232558</v>
      </c>
    </row>
    <row r="842" spans="2:10" x14ac:dyDescent="0.25">
      <c r="B842" s="80" t="s">
        <v>1060</v>
      </c>
      <c r="C842" s="80" t="s">
        <v>1451</v>
      </c>
      <c r="D842" s="82" t="s">
        <v>145</v>
      </c>
      <c r="E842" s="82" t="s">
        <v>611</v>
      </c>
      <c r="F842" s="26">
        <v>114.42</v>
      </c>
      <c r="G842" s="98">
        <f>F842*('Mieszkalne-ankiety'!$R$138/'Mieszkalne-ankiety'!$D$138)</f>
        <v>7.8105142898921187</v>
      </c>
      <c r="H842" s="115">
        <f>F842*('Mieszkalne-ankiety'!$S$138/'Mieszkalne-ankiety'!$D$138)</f>
        <v>2.4750820988897956E-2</v>
      </c>
      <c r="I842" s="89">
        <f>F842*('Mieszkalne-ankiety'!$T$138/'Mieszkalne-ankiety'!$D$138)</f>
        <v>5.0590847356560553E-2</v>
      </c>
      <c r="J842" s="95">
        <f>F842*('Mieszkalne-ankiety'!$U$138/'Mieszkalne-ankiety'!$D$138)</f>
        <v>109.67967095082601</v>
      </c>
    </row>
    <row r="843" spans="2:10" x14ac:dyDescent="0.25">
      <c r="B843" s="80" t="s">
        <v>1061</v>
      </c>
      <c r="C843" s="80" t="s">
        <v>1451</v>
      </c>
      <c r="D843" s="82" t="s">
        <v>713</v>
      </c>
      <c r="E843" s="82" t="s">
        <v>611</v>
      </c>
      <c r="F843" s="26">
        <v>64.930000000000007</v>
      </c>
      <c r="G843" s="98">
        <f>F843*('Mieszkalne-ankiety'!$R$138/'Mieszkalne-ankiety'!$D$138)</f>
        <v>4.4322381825091357</v>
      </c>
      <c r="H843" s="115">
        <f>F843*('Mieszkalne-ankiety'!$S$138/'Mieszkalne-ankiety'!$D$138)</f>
        <v>1.4045366254231292E-2</v>
      </c>
      <c r="I843" s="89">
        <f>F843*('Mieszkalne-ankiety'!$T$138/'Mieszkalne-ankiety'!$D$138)</f>
        <v>2.8708824671049439E-2</v>
      </c>
      <c r="J843" s="95">
        <f>F843*('Mieszkalne-ankiety'!$U$138/'Mieszkalne-ankiety'!$D$138)</f>
        <v>62.240002052413331</v>
      </c>
    </row>
    <row r="844" spans="2:10" x14ac:dyDescent="0.25">
      <c r="B844" s="80" t="s">
        <v>544</v>
      </c>
      <c r="C844" s="80" t="s">
        <v>1451</v>
      </c>
      <c r="D844" s="82" t="s">
        <v>614</v>
      </c>
      <c r="E844" s="82" t="s">
        <v>611</v>
      </c>
      <c r="F844" s="26">
        <v>119.83</v>
      </c>
      <c r="G844" s="98">
        <f>F844*('Mieszkalne-ankiety'!$R$138/'Mieszkalne-ankiety'!$D$138)</f>
        <v>8.1798105869408548</v>
      </c>
      <c r="H844" s="115">
        <f>F844*('Mieszkalne-ankiety'!$S$138/'Mieszkalne-ankiety'!$D$138)</f>
        <v>2.5921087913823127E-2</v>
      </c>
      <c r="I844" s="89">
        <f>F844*('Mieszkalne-ankiety'!$T$138/'Mieszkalne-ankiety'!$D$138)</f>
        <v>5.2982880953824953E-2</v>
      </c>
      <c r="J844" s="95">
        <f>F844*('Mieszkalne-ankiety'!$U$138/'Mieszkalne-ankiety'!$D$138)</f>
        <v>114.865538979527</v>
      </c>
    </row>
    <row r="845" spans="2:10" x14ac:dyDescent="0.25">
      <c r="B845" s="80" t="s">
        <v>1062</v>
      </c>
      <c r="C845" s="80" t="s">
        <v>1451</v>
      </c>
      <c r="D845" s="82" t="s">
        <v>1535</v>
      </c>
      <c r="E845" s="82" t="s">
        <v>611</v>
      </c>
      <c r="F845" s="26">
        <v>113.55</v>
      </c>
      <c r="G845" s="98">
        <f>F845*('Mieszkalne-ankiety'!$R$138/'Mieszkalne-ankiety'!$D$138)</f>
        <v>7.7511265304776265</v>
      </c>
      <c r="H845" s="115">
        <f>F845*('Mieszkalne-ankiety'!$S$138/'Mieszkalne-ankiety'!$D$138)</f>
        <v>2.4562626492653058E-2</v>
      </c>
      <c r="I845" s="89">
        <f>F845*('Mieszkalne-ankiety'!$T$138/'Mieszkalne-ankiety'!$D$138)</f>
        <v>5.0206176519292524E-2</v>
      </c>
      <c r="J845" s="95">
        <f>F845*('Mieszkalne-ankiety'!$U$138/'Mieszkalne-ankiety'!$D$138)</f>
        <v>108.84571435471327</v>
      </c>
    </row>
    <row r="846" spans="2:10" x14ac:dyDescent="0.25">
      <c r="B846" s="80" t="s">
        <v>1063</v>
      </c>
      <c r="C846" s="80" t="s">
        <v>1451</v>
      </c>
      <c r="D846" s="82" t="s">
        <v>692</v>
      </c>
      <c r="E846" s="82" t="s">
        <v>611</v>
      </c>
      <c r="F846" s="26">
        <v>106.42</v>
      </c>
      <c r="G846" s="98">
        <f>F846*('Mieszkalne-ankiety'!$R$138/'Mieszkalne-ankiety'!$D$138)</f>
        <v>7.2644199504485165</v>
      </c>
      <c r="H846" s="115">
        <f>F846*('Mieszkalne-ankiety'!$S$138/'Mieszkalne-ankiety'!$D$138)</f>
        <v>2.3020296885496595E-2</v>
      </c>
      <c r="I846" s="89">
        <f>F846*('Mieszkalne-ankiety'!$T$138/'Mieszkalne-ankiety'!$D$138)</f>
        <v>4.7053644255245358E-2</v>
      </c>
      <c r="J846" s="95">
        <f>F846*('Mieszkalne-ankiety'!$U$138/'Mieszkalne-ankiety'!$D$138)</f>
        <v>102.01110454978941</v>
      </c>
    </row>
    <row r="847" spans="2:10" x14ac:dyDescent="0.25">
      <c r="B847" s="80" t="s">
        <v>545</v>
      </c>
      <c r="C847" s="80" t="s">
        <v>1451</v>
      </c>
      <c r="D847" s="82" t="s">
        <v>1823</v>
      </c>
      <c r="E847" s="82" t="s">
        <v>611</v>
      </c>
      <c r="F847" s="26">
        <v>216.02</v>
      </c>
      <c r="G847" s="98">
        <f>F847*('Mieszkalne-ankiety'!$R$138/'Mieszkalne-ankiety'!$D$138)</f>
        <v>14.745912400825866</v>
      </c>
      <c r="H847" s="115">
        <f>F847*('Mieszkalne-ankiety'!$S$138/'Mieszkalne-ankiety'!$D$138)</f>
        <v>4.6728477102095239E-2</v>
      </c>
      <c r="I847" s="89">
        <f>F847*('Mieszkalne-ankiety'!$T$138/'Mieszkalne-ankiety'!$D$138)</f>
        <v>9.5513326743263516E-2</v>
      </c>
      <c r="J847" s="95">
        <f>F847*('Mieszkalne-ankiety'!$U$138/'Mieszkalne-ankiety'!$D$138)</f>
        <v>207.07046424399087</v>
      </c>
    </row>
    <row r="848" spans="2:10" x14ac:dyDescent="0.25">
      <c r="B848" s="80" t="s">
        <v>1064</v>
      </c>
      <c r="C848" s="80" t="s">
        <v>1451</v>
      </c>
      <c r="D848" s="82" t="s">
        <v>162</v>
      </c>
      <c r="E848" s="82" t="s">
        <v>611</v>
      </c>
      <c r="F848" s="26">
        <v>109.78</v>
      </c>
      <c r="G848" s="98">
        <f>F848*('Mieszkalne-ankiety'!$R$138/'Mieszkalne-ankiety'!$D$138)</f>
        <v>7.4937795730148293</v>
      </c>
      <c r="H848" s="115">
        <f>F848*('Mieszkalne-ankiety'!$S$138/'Mieszkalne-ankiety'!$D$138)</f>
        <v>2.3747117008925168E-2</v>
      </c>
      <c r="I848" s="89">
        <f>F848*('Mieszkalne-ankiety'!$T$138/'Mieszkalne-ankiety'!$D$138)</f>
        <v>4.8539269557797741E-2</v>
      </c>
      <c r="J848" s="95">
        <f>F848*('Mieszkalne-ankiety'!$U$138/'Mieszkalne-ankiety'!$D$138)</f>
        <v>105.23190243822478</v>
      </c>
    </row>
    <row r="849" spans="2:10" x14ac:dyDescent="0.25">
      <c r="B849" s="80" t="s">
        <v>1065</v>
      </c>
      <c r="C849" s="80" t="s">
        <v>1451</v>
      </c>
      <c r="D849" s="82" t="s">
        <v>160</v>
      </c>
      <c r="E849" s="82" t="s">
        <v>611</v>
      </c>
      <c r="F849" s="26">
        <v>123.65</v>
      </c>
      <c r="G849" s="98">
        <f>F849*('Mieszkalne-ankiety'!$R$138/'Mieszkalne-ankiety'!$D$138)</f>
        <v>8.4405706340251747</v>
      </c>
      <c r="H849" s="115">
        <f>F849*('Mieszkalne-ankiety'!$S$138/'Mieszkalne-ankiety'!$D$138)</f>
        <v>2.6747413173197277E-2</v>
      </c>
      <c r="I849" s="89">
        <f>F849*('Mieszkalne-ankiety'!$T$138/'Mieszkalne-ankiety'!$D$138)</f>
        <v>5.4671895434702959E-2</v>
      </c>
      <c r="J849" s="95">
        <f>F849*('Mieszkalne-ankiety'!$U$138/'Mieszkalne-ankiety'!$D$138)</f>
        <v>118.52727943602198</v>
      </c>
    </row>
    <row r="850" spans="2:10" x14ac:dyDescent="0.25">
      <c r="B850" s="80" t="s">
        <v>1066</v>
      </c>
      <c r="C850" s="80" t="s">
        <v>1451</v>
      </c>
      <c r="D850" s="82" t="s">
        <v>199</v>
      </c>
      <c r="E850" s="82" t="s">
        <v>611</v>
      </c>
      <c r="F850" s="26">
        <v>97.9</v>
      </c>
      <c r="G850" s="98">
        <f>F850*('Mieszkalne-ankiety'!$R$138/'Mieszkalne-ankiety'!$D$138)</f>
        <v>6.6828294789410805</v>
      </c>
      <c r="H850" s="115">
        <f>F850*('Mieszkalne-ankiety'!$S$138/'Mieszkalne-ankiety'!$D$138)</f>
        <v>2.1177288715374148E-2</v>
      </c>
      <c r="I850" s="89">
        <f>F850*('Mieszkalne-ankiety'!$T$138/'Mieszkalne-ankiety'!$D$138)</f>
        <v>4.3286522952344683E-2</v>
      </c>
      <c r="J850" s="95">
        <f>F850*('Mieszkalne-ankiety'!$U$138/'Mieszkalne-ankiety'!$D$138)</f>
        <v>93.844081332685434</v>
      </c>
    </row>
    <row r="851" spans="2:10" x14ac:dyDescent="0.25">
      <c r="B851" s="80" t="s">
        <v>1067</v>
      </c>
      <c r="C851" s="80" t="s">
        <v>1451</v>
      </c>
      <c r="D851" s="82" t="s">
        <v>448</v>
      </c>
      <c r="E851" s="82" t="s">
        <v>611</v>
      </c>
      <c r="F851" s="26">
        <v>97.8</v>
      </c>
      <c r="G851" s="98">
        <f>F851*('Mieszkalne-ankiety'!$R$138/'Mieszkalne-ankiety'!$D$138)</f>
        <v>6.676003299698035</v>
      </c>
      <c r="H851" s="115">
        <f>F851*('Mieszkalne-ankiety'!$S$138/'Mieszkalne-ankiety'!$D$138)</f>
        <v>2.1155657164081632E-2</v>
      </c>
      <c r="I851" s="89">
        <f>F851*('Mieszkalne-ankiety'!$T$138/'Mieszkalne-ankiety'!$D$138)</f>
        <v>4.3242307913578235E-2</v>
      </c>
      <c r="J851" s="95">
        <f>F851*('Mieszkalne-ankiety'!$U$138/'Mieszkalne-ankiety'!$D$138)</f>
        <v>93.748224252672458</v>
      </c>
    </row>
    <row r="852" spans="2:10" x14ac:dyDescent="0.25">
      <c r="B852" s="80" t="s">
        <v>1068</v>
      </c>
      <c r="C852" s="80" t="s">
        <v>1451</v>
      </c>
      <c r="D852" s="82" t="s">
        <v>305</v>
      </c>
      <c r="E852" s="82" t="s">
        <v>611</v>
      </c>
      <c r="F852" s="26">
        <v>104.36</v>
      </c>
      <c r="G852" s="98">
        <f>F852*('Mieszkalne-ankiety'!$R$138/'Mieszkalne-ankiety'!$D$138)</f>
        <v>7.1238006580417892</v>
      </c>
      <c r="H852" s="115">
        <f>F852*('Mieszkalne-ankiety'!$S$138/'Mieszkalne-ankiety'!$D$138)</f>
        <v>2.2574686928870748E-2</v>
      </c>
      <c r="I852" s="89">
        <f>F852*('Mieszkalne-ankiety'!$T$138/'Mieszkalne-ankiety'!$D$138)</f>
        <v>4.6142814456656696E-2</v>
      </c>
      <c r="J852" s="95">
        <f>F852*('Mieszkalne-ankiety'!$U$138/'Mieszkalne-ankiety'!$D$138)</f>
        <v>100.03644870152247</v>
      </c>
    </row>
    <row r="853" spans="2:10" x14ac:dyDescent="0.25">
      <c r="B853" s="80" t="s">
        <v>1069</v>
      </c>
      <c r="C853" s="80" t="s">
        <v>1451</v>
      </c>
      <c r="D853" s="82" t="s">
        <v>155</v>
      </c>
      <c r="E853" s="82" t="s">
        <v>611</v>
      </c>
      <c r="F853" s="26">
        <v>129.12</v>
      </c>
      <c r="G853" s="98">
        <f>F853*('Mieszkalne-ankiety'!$R$138/'Mieszkalne-ankiety'!$D$138)</f>
        <v>8.8139626386197385</v>
      </c>
      <c r="H853" s="115">
        <f>F853*('Mieszkalne-ankiety'!$S$138/'Mieszkalne-ankiety'!$D$138)</f>
        <v>2.7930659028897957E-2</v>
      </c>
      <c r="I853" s="89">
        <f>F853*('Mieszkalne-ankiety'!$T$138/'Mieszkalne-ankiety'!$D$138)</f>
        <v>5.7090458055227222E-2</v>
      </c>
      <c r="J853" s="95">
        <f>F853*('Mieszkalne-ankiety'!$U$138/'Mieszkalne-ankiety'!$D$138)</f>
        <v>123.77066171273077</v>
      </c>
    </row>
    <row r="854" spans="2:10" x14ac:dyDescent="0.25">
      <c r="B854" s="80" t="s">
        <v>1070</v>
      </c>
      <c r="C854" s="80" t="s">
        <v>1451</v>
      </c>
      <c r="D854" s="82" t="s">
        <v>516</v>
      </c>
      <c r="E854" s="82" t="s">
        <v>611</v>
      </c>
      <c r="F854" s="26">
        <v>84.22</v>
      </c>
      <c r="G854" s="98">
        <f>F854*('Mieszkalne-ankiety'!$R$138/'Mieszkalne-ankiety'!$D$138)</f>
        <v>5.7490081584925212</v>
      </c>
      <c r="H854" s="115">
        <f>F854*('Mieszkalne-ankiety'!$S$138/'Mieszkalne-ankiety'!$D$138)</f>
        <v>1.8218092498557822E-2</v>
      </c>
      <c r="I854" s="89">
        <f>F854*('Mieszkalne-ankiety'!$T$138/'Mieszkalne-ankiety'!$D$138)</f>
        <v>3.7237905649095696E-2</v>
      </c>
      <c r="J854" s="95">
        <f>F854*('Mieszkalne-ankiety'!$U$138/'Mieszkalne-ankiety'!$D$138)</f>
        <v>80.730832786912828</v>
      </c>
    </row>
    <row r="855" spans="2:10" x14ac:dyDescent="0.25">
      <c r="B855" s="80" t="s">
        <v>547</v>
      </c>
      <c r="C855" s="80" t="s">
        <v>1451</v>
      </c>
      <c r="D855" s="82" t="s">
        <v>203</v>
      </c>
      <c r="E855" s="82" t="s">
        <v>611</v>
      </c>
      <c r="F855" s="26">
        <v>147.44999999999999</v>
      </c>
      <c r="G855" s="98">
        <f>F855*('Mieszkalne-ankiety'!$R$138/'Mieszkalne-ankiety'!$D$138)</f>
        <v>10.06520129386989</v>
      </c>
      <c r="H855" s="115">
        <f>F855*('Mieszkalne-ankiety'!$S$138/'Mieszkalne-ankiety'!$D$138)</f>
        <v>3.1895722380816324E-2</v>
      </c>
      <c r="I855" s="89">
        <f>F855*('Mieszkalne-ankiety'!$T$138/'Mieszkalne-ankiety'!$D$138)</f>
        <v>6.5195074661115654E-2</v>
      </c>
      <c r="J855" s="95">
        <f>F855*('Mieszkalne-ankiety'!$U$138/'Mieszkalne-ankiety'!$D$138)</f>
        <v>141.34126447910586</v>
      </c>
    </row>
    <row r="856" spans="2:10" x14ac:dyDescent="0.25">
      <c r="B856" s="80" t="s">
        <v>548</v>
      </c>
      <c r="C856" s="80" t="s">
        <v>1451</v>
      </c>
      <c r="D856" s="82" t="s">
        <v>1824</v>
      </c>
      <c r="E856" s="82" t="s">
        <v>611</v>
      </c>
      <c r="F856" s="26">
        <v>128.32</v>
      </c>
      <c r="G856" s="98">
        <f>F856*('Mieszkalne-ankiety'!$R$138/'Mieszkalne-ankiety'!$D$138)</f>
        <v>8.7593532046753761</v>
      </c>
      <c r="H856" s="115">
        <f>F856*('Mieszkalne-ankiety'!$S$138/'Mieszkalne-ankiety'!$D$138)</f>
        <v>2.775760661855782E-2</v>
      </c>
      <c r="I856" s="89">
        <f>F856*('Mieszkalne-ankiety'!$T$138/'Mieszkalne-ankiety'!$D$138)</f>
        <v>5.6736737745095696E-2</v>
      </c>
      <c r="J856" s="95">
        <f>F856*('Mieszkalne-ankiety'!$U$138/'Mieszkalne-ankiety'!$D$138)</f>
        <v>123.0038050726271</v>
      </c>
    </row>
    <row r="857" spans="2:10" x14ac:dyDescent="0.25">
      <c r="B857" s="80" t="s">
        <v>1071</v>
      </c>
      <c r="C857" s="80" t="s">
        <v>1451</v>
      </c>
      <c r="D857" s="82" t="s">
        <v>1825</v>
      </c>
      <c r="E857" s="82" t="s">
        <v>611</v>
      </c>
      <c r="F857" s="26">
        <v>133.44999999999999</v>
      </c>
      <c r="G857" s="98">
        <f>F857*('Mieszkalne-ankiety'!$R$138/'Mieszkalne-ankiety'!$D$138)</f>
        <v>9.1095361998435873</v>
      </c>
      <c r="H857" s="115">
        <f>F857*('Mieszkalne-ankiety'!$S$138/'Mieszkalne-ankiety'!$D$138)</f>
        <v>2.8867305199863941E-2</v>
      </c>
      <c r="I857" s="89">
        <f>F857*('Mieszkalne-ankiety'!$T$138/'Mieszkalne-ankiety'!$D$138)</f>
        <v>5.9004969233814063E-2</v>
      </c>
      <c r="J857" s="95">
        <f>F857*('Mieszkalne-ankiety'!$U$138/'Mieszkalne-ankiety'!$D$138)</f>
        <v>127.92127327729182</v>
      </c>
    </row>
    <row r="858" spans="2:10" x14ac:dyDescent="0.25">
      <c r="B858" s="80" t="s">
        <v>1072</v>
      </c>
      <c r="C858" s="80" t="s">
        <v>1451</v>
      </c>
      <c r="D858" s="82" t="s">
        <v>297</v>
      </c>
      <c r="E858" s="82" t="s">
        <v>611</v>
      </c>
      <c r="F858" s="26">
        <v>156.07</v>
      </c>
      <c r="G858" s="98">
        <f>F858*('Mieszkalne-ankiety'!$R$138/'Mieszkalne-ankiety'!$D$138)</f>
        <v>10.653617944620372</v>
      </c>
      <c r="H858" s="115">
        <f>F858*('Mieszkalne-ankiety'!$S$138/'Mieszkalne-ankiety'!$D$138)</f>
        <v>3.3760362102231288E-2</v>
      </c>
      <c r="I858" s="89">
        <f>F858*('Mieszkalne-ankiety'!$T$138/'Mieszkalne-ankiety'!$D$138)</f>
        <v>6.9006411002782778E-2</v>
      </c>
      <c r="J858" s="95">
        <f>F858*('Mieszkalne-ankiety'!$U$138/'Mieszkalne-ankiety'!$D$138)</f>
        <v>149.6041447762228</v>
      </c>
    </row>
    <row r="859" spans="2:10" x14ac:dyDescent="0.25">
      <c r="B859" s="80" t="s">
        <v>1073</v>
      </c>
      <c r="C859" s="80" t="s">
        <v>1451</v>
      </c>
      <c r="D859" s="82" t="s">
        <v>506</v>
      </c>
      <c r="E859" s="82" t="s">
        <v>611</v>
      </c>
      <c r="F859" s="26">
        <v>70.5</v>
      </c>
      <c r="G859" s="98">
        <f>F859*('Mieszkalne-ankiety'!$R$138/'Mieszkalne-ankiety'!$D$138)</f>
        <v>4.8124563663467432</v>
      </c>
      <c r="H859" s="115">
        <f>F859*('Mieszkalne-ankiety'!$S$138/'Mieszkalne-ankiety'!$D$138)</f>
        <v>1.5250243661224488E-2</v>
      </c>
      <c r="I859" s="89">
        <f>F859*('Mieszkalne-ankiety'!$T$138/'Mieszkalne-ankiety'!$D$138)</f>
        <v>3.117160233034014E-2</v>
      </c>
      <c r="J859" s="95">
        <f>F859*('Mieszkalne-ankiety'!$U$138/'Mieszkalne-ankiety'!$D$138)</f>
        <v>67.579241409135065</v>
      </c>
    </row>
    <row r="860" spans="2:10" x14ac:dyDescent="0.25">
      <c r="B860" s="80" t="s">
        <v>1074</v>
      </c>
      <c r="C860" s="80" t="s">
        <v>1451</v>
      </c>
      <c r="D860" s="82" t="s">
        <v>452</v>
      </c>
      <c r="E860" s="82" t="s">
        <v>611</v>
      </c>
      <c r="F860" s="26">
        <v>61.06</v>
      </c>
      <c r="G860" s="98">
        <f>F860*('Mieszkalne-ankiety'!$R$138/'Mieszkalne-ankiety'!$D$138)</f>
        <v>4.1680650458032931</v>
      </c>
      <c r="H860" s="115">
        <f>F860*('Mieszkalne-ankiety'!$S$138/'Mieszkalne-ankiety'!$D$138)</f>
        <v>1.3208225219210884E-2</v>
      </c>
      <c r="I860" s="89">
        <f>F860*('Mieszkalne-ankiety'!$T$138/'Mieszkalne-ankiety'!$D$138)</f>
        <v>2.6997702670788215E-2</v>
      </c>
      <c r="J860" s="95">
        <f>F860*('Mieszkalne-ankiety'!$U$138/'Mieszkalne-ankiety'!$D$138)</f>
        <v>58.530333055911868</v>
      </c>
    </row>
    <row r="861" spans="2:10" x14ac:dyDescent="0.25">
      <c r="B861" s="80" t="s">
        <v>1075</v>
      </c>
      <c r="C861" s="80" t="s">
        <v>1451</v>
      </c>
      <c r="D861" s="82" t="s">
        <v>631</v>
      </c>
      <c r="E861" s="82" t="s">
        <v>611</v>
      </c>
      <c r="F861" s="26">
        <v>51.48</v>
      </c>
      <c r="G861" s="98">
        <f>F861*('Mieszkalne-ankiety'!$R$138/'Mieszkalne-ankiety'!$D$138)</f>
        <v>3.5141170743195791</v>
      </c>
      <c r="H861" s="115">
        <f>F861*('Mieszkalne-ankiety'!$S$138/'Mieszkalne-ankiety'!$D$138)</f>
        <v>1.1135922605387753E-2</v>
      </c>
      <c r="I861" s="89">
        <f>F861*('Mieszkalne-ankiety'!$T$138/'Mieszkalne-ankiety'!$D$138)</f>
        <v>2.2761901956963267E-2</v>
      </c>
      <c r="J861" s="95">
        <f>F861*('Mieszkalne-ankiety'!$U$138/'Mieszkalne-ankiety'!$D$138)</f>
        <v>49.347224790670531</v>
      </c>
    </row>
    <row r="862" spans="2:10" x14ac:dyDescent="0.25">
      <c r="B862" s="80" t="s">
        <v>549</v>
      </c>
      <c r="C862" s="80" t="s">
        <v>1451</v>
      </c>
      <c r="D862" s="82" t="s">
        <v>561</v>
      </c>
      <c r="E862" s="82" t="s">
        <v>611</v>
      </c>
      <c r="F862" s="26">
        <v>130.22</v>
      </c>
      <c r="G862" s="98">
        <f>F862*('Mieszkalne-ankiety'!$R$138/'Mieszkalne-ankiety'!$D$138)</f>
        <v>8.8890506102932321</v>
      </c>
      <c r="H862" s="115">
        <f>F862*('Mieszkalne-ankiety'!$S$138/'Mieszkalne-ankiety'!$D$138)</f>
        <v>2.8168606093115642E-2</v>
      </c>
      <c r="I862" s="89">
        <f>F862*('Mieszkalne-ankiety'!$T$138/'Mieszkalne-ankiety'!$D$138)</f>
        <v>5.757682348165806E-2</v>
      </c>
      <c r="J862" s="95">
        <f>F862*('Mieszkalne-ankiety'!$U$138/'Mieszkalne-ankiety'!$D$138)</f>
        <v>124.8250895928733</v>
      </c>
    </row>
    <row r="863" spans="2:10" x14ac:dyDescent="0.25">
      <c r="B863" s="80" t="s">
        <v>1076</v>
      </c>
      <c r="C863" s="80" t="s">
        <v>1451</v>
      </c>
      <c r="D863" s="82" t="s">
        <v>697</v>
      </c>
      <c r="E863" s="82" t="s">
        <v>611</v>
      </c>
      <c r="F863" s="26">
        <v>90.99</v>
      </c>
      <c r="G863" s="98">
        <f>F863*('Mieszkalne-ankiety'!$R$138/'Mieszkalne-ankiety'!$D$138)</f>
        <v>6.2111404932466687</v>
      </c>
      <c r="H863" s="115">
        <f>F863*('Mieszkalne-ankiety'!$S$138/'Mieszkalne-ankiety'!$D$138)</f>
        <v>1.9682548521061223E-2</v>
      </c>
      <c r="I863" s="89">
        <f>F863*('Mieszkalne-ankiety'!$T$138/'Mieszkalne-ankiety'!$D$138)</f>
        <v>4.0231263773583679E-2</v>
      </c>
      <c r="J863" s="95">
        <f>F863*('Mieszkalne-ankiety'!$U$138/'Mieszkalne-ankiety'!$D$138)</f>
        <v>87.22035710379005</v>
      </c>
    </row>
    <row r="864" spans="2:10" x14ac:dyDescent="0.25">
      <c r="B864" s="80" t="s">
        <v>550</v>
      </c>
      <c r="C864" s="80" t="s">
        <v>1451</v>
      </c>
      <c r="D864" s="82" t="s">
        <v>523</v>
      </c>
      <c r="E864" s="82" t="s">
        <v>611</v>
      </c>
      <c r="F864" s="26">
        <v>133.34</v>
      </c>
      <c r="G864" s="98">
        <f>F864*('Mieszkalne-ankiety'!$R$138/'Mieszkalne-ankiety'!$D$138)</f>
        <v>9.1020274026762387</v>
      </c>
      <c r="H864" s="115">
        <f>F864*('Mieszkalne-ankiety'!$S$138/'Mieszkalne-ankiety'!$D$138)</f>
        <v>2.8843510493442175E-2</v>
      </c>
      <c r="I864" s="89">
        <f>F864*('Mieszkalne-ankiety'!$T$138/'Mieszkalne-ankiety'!$D$138)</f>
        <v>5.8956332691170989E-2</v>
      </c>
      <c r="J864" s="95">
        <f>F864*('Mieszkalne-ankiety'!$U$138/'Mieszkalne-ankiety'!$D$138)</f>
        <v>127.81583048927757</v>
      </c>
    </row>
    <row r="865" spans="2:10" x14ac:dyDescent="0.25">
      <c r="B865" s="80" t="s">
        <v>521</v>
      </c>
      <c r="C865" s="80" t="s">
        <v>1451</v>
      </c>
      <c r="D865" s="82" t="s">
        <v>213</v>
      </c>
      <c r="E865" s="82" t="s">
        <v>611</v>
      </c>
      <c r="F865" s="26">
        <v>81.78</v>
      </c>
      <c r="G865" s="98">
        <f>F865*('Mieszkalne-ankiety'!$R$138/'Mieszkalne-ankiety'!$D$138)</f>
        <v>5.5824493849622225</v>
      </c>
      <c r="H865" s="115">
        <f>F865*('Mieszkalne-ankiety'!$S$138/'Mieszkalne-ankiety'!$D$138)</f>
        <v>1.7690282647020408E-2</v>
      </c>
      <c r="I865" s="89">
        <f>F865*('Mieszkalne-ankiety'!$T$138/'Mieszkalne-ankiety'!$D$138)</f>
        <v>3.6159058703194566E-2</v>
      </c>
      <c r="J865" s="95">
        <f>F865*('Mieszkalne-ankiety'!$U$138/'Mieszkalne-ankiety'!$D$138)</f>
        <v>78.391920034596666</v>
      </c>
    </row>
    <row r="866" spans="2:10" x14ac:dyDescent="0.25">
      <c r="B866" s="80" t="s">
        <v>1077</v>
      </c>
      <c r="C866" s="80" t="s">
        <v>1451</v>
      </c>
      <c r="D866" s="82" t="s">
        <v>525</v>
      </c>
      <c r="E866" s="82" t="s">
        <v>611</v>
      </c>
      <c r="F866" s="26">
        <v>138.77000000000001</v>
      </c>
      <c r="G866" s="98">
        <f>F866*('Mieszkalne-ankiety'!$R$138/'Mieszkalne-ankiety'!$D$138)</f>
        <v>9.4726889355735828</v>
      </c>
      <c r="H866" s="115">
        <f>F866*('Mieszkalne-ankiety'!$S$138/'Mieszkalne-ankiety'!$D$138)</f>
        <v>3.0018103728625851E-2</v>
      </c>
      <c r="I866" s="89">
        <f>F866*('Mieszkalne-ankiety'!$T$138/'Mieszkalne-ankiety'!$D$138)</f>
        <v>6.1357209296188674E-2</v>
      </c>
      <c r="J866" s="95">
        <f>F866*('Mieszkalne-ankiety'!$U$138/'Mieszkalne-ankiety'!$D$138)</f>
        <v>133.02086993398117</v>
      </c>
    </row>
    <row r="867" spans="2:10" x14ac:dyDescent="0.25">
      <c r="B867" s="80" t="s">
        <v>1078</v>
      </c>
      <c r="C867" s="80" t="s">
        <v>1451</v>
      </c>
      <c r="D867" s="82" t="s">
        <v>609</v>
      </c>
      <c r="E867" s="82" t="s">
        <v>611</v>
      </c>
      <c r="F867" s="26">
        <v>112.85</v>
      </c>
      <c r="G867" s="98">
        <f>F867*('Mieszkalne-ankiety'!$R$138/'Mieszkalne-ankiety'!$D$138)</f>
        <v>7.7033432757763114</v>
      </c>
      <c r="H867" s="115">
        <f>F867*('Mieszkalne-ankiety'!$S$138/'Mieszkalne-ankiety'!$D$138)</f>
        <v>2.4411205633605437E-2</v>
      </c>
      <c r="I867" s="89">
        <f>F867*('Mieszkalne-ankiety'!$T$138/'Mieszkalne-ankiety'!$D$138)</f>
        <v>4.9896671247927439E-2</v>
      </c>
      <c r="J867" s="95">
        <f>F867*('Mieszkalne-ankiety'!$U$138/'Mieszkalne-ankiety'!$D$138)</f>
        <v>108.17471479462256</v>
      </c>
    </row>
    <row r="868" spans="2:10" x14ac:dyDescent="0.25">
      <c r="B868" s="80" t="s">
        <v>1079</v>
      </c>
      <c r="C868" s="80" t="s">
        <v>1451</v>
      </c>
      <c r="D868" s="82" t="s">
        <v>698</v>
      </c>
      <c r="E868" s="82" t="s">
        <v>611</v>
      </c>
      <c r="F868" s="26">
        <v>107.71</v>
      </c>
      <c r="G868" s="98">
        <f>F868*('Mieszkalne-ankiety'!$R$138/'Mieszkalne-ankiety'!$D$138)</f>
        <v>7.3524776626837971</v>
      </c>
      <c r="H868" s="115">
        <f>F868*('Mieszkalne-ankiety'!$S$138/'Mieszkalne-ankiety'!$D$138)</f>
        <v>2.3299343897170064E-2</v>
      </c>
      <c r="I868" s="89">
        <f>F868*('Mieszkalne-ankiety'!$T$138/'Mieszkalne-ankiety'!$D$138)</f>
        <v>4.7624018255332433E-2</v>
      </c>
      <c r="J868" s="95">
        <f>F868*('Mieszkalne-ankiety'!$U$138/'Mieszkalne-ankiety'!$D$138)</f>
        <v>103.24766088195655</v>
      </c>
    </row>
    <row r="869" spans="2:10" x14ac:dyDescent="0.25">
      <c r="B869" s="80" t="s">
        <v>1080</v>
      </c>
      <c r="C869" s="80" t="s">
        <v>1451</v>
      </c>
      <c r="D869" s="82" t="s">
        <v>699</v>
      </c>
      <c r="E869" s="82" t="s">
        <v>611</v>
      </c>
      <c r="F869" s="26">
        <v>91.38</v>
      </c>
      <c r="G869" s="98">
        <f>F869*('Mieszkalne-ankiety'!$R$138/'Mieszkalne-ankiety'!$D$138)</f>
        <v>6.2377625922945441</v>
      </c>
      <c r="H869" s="115">
        <f>F869*('Mieszkalne-ankiety'!$S$138/'Mieszkalne-ankiety'!$D$138)</f>
        <v>1.9766911571102039E-2</v>
      </c>
      <c r="I869" s="89">
        <f>F869*('Mieszkalne-ankiety'!$T$138/'Mieszkalne-ankiety'!$D$138)</f>
        <v>4.0403702424772793E-2</v>
      </c>
      <c r="J869" s="95">
        <f>F869*('Mieszkalne-ankiety'!$U$138/'Mieszkalne-ankiety'!$D$138)</f>
        <v>87.594199715840588</v>
      </c>
    </row>
    <row r="870" spans="2:10" x14ac:dyDescent="0.25">
      <c r="B870" s="80" t="s">
        <v>1081</v>
      </c>
      <c r="C870" s="80" t="s">
        <v>1451</v>
      </c>
      <c r="D870" s="82" t="s">
        <v>677</v>
      </c>
      <c r="E870" s="82" t="s">
        <v>611</v>
      </c>
      <c r="F870" s="26">
        <v>89.36</v>
      </c>
      <c r="G870" s="98">
        <f>F870*('Mieszkalne-ankiety'!$R$138/'Mieszkalne-ankiety'!$D$138)</f>
        <v>6.0998737715850355</v>
      </c>
      <c r="H870" s="115">
        <f>F870*('Mieszkalne-ankiety'!$S$138/'Mieszkalne-ankiety'!$D$138)</f>
        <v>1.9329954234993195E-2</v>
      </c>
      <c r="I870" s="89">
        <f>F870*('Mieszkalne-ankiety'!$T$138/'Mieszkalne-ankiety'!$D$138)</f>
        <v>3.9510558641690709E-2</v>
      </c>
      <c r="J870" s="95">
        <f>F870*('Mieszkalne-ankiety'!$U$138/'Mieszkalne-ankiety'!$D$138)</f>
        <v>85.657886699578853</v>
      </c>
    </row>
    <row r="871" spans="2:10" x14ac:dyDescent="0.25">
      <c r="B871" s="80" t="s">
        <v>1082</v>
      </c>
      <c r="C871" s="80" t="s">
        <v>1451</v>
      </c>
      <c r="D871" s="82" t="s">
        <v>701</v>
      </c>
      <c r="E871" s="82" t="s">
        <v>611</v>
      </c>
      <c r="F871" s="26">
        <v>132.85</v>
      </c>
      <c r="G871" s="98">
        <f>F871*('Mieszkalne-ankiety'!$R$138/'Mieszkalne-ankiety'!$D$138)</f>
        <v>9.068579124385316</v>
      </c>
      <c r="H871" s="115">
        <f>F871*('Mieszkalne-ankiety'!$S$138/'Mieszkalne-ankiety'!$D$138)</f>
        <v>2.873751589210884E-2</v>
      </c>
      <c r="I871" s="89">
        <f>F871*('Mieszkalne-ankiety'!$T$138/'Mieszkalne-ankiety'!$D$138)</f>
        <v>5.8739679001215427E-2</v>
      </c>
      <c r="J871" s="95">
        <f>F871*('Mieszkalne-ankiety'!$U$138/'Mieszkalne-ankiety'!$D$138)</f>
        <v>127.34613079721407</v>
      </c>
    </row>
    <row r="872" spans="2:10" x14ac:dyDescent="0.25">
      <c r="B872" s="80" t="s">
        <v>1083</v>
      </c>
      <c r="C872" s="80" t="s">
        <v>1451</v>
      </c>
      <c r="D872" s="82" t="s">
        <v>259</v>
      </c>
      <c r="E872" s="82" t="s">
        <v>611</v>
      </c>
      <c r="F872" s="26">
        <v>130.38</v>
      </c>
      <c r="G872" s="98">
        <f>F872*('Mieszkalne-ankiety'!$R$138/'Mieszkalne-ankiety'!$D$138)</f>
        <v>8.8999724970821052</v>
      </c>
      <c r="H872" s="115">
        <f>F872*('Mieszkalne-ankiety'!$S$138/'Mieszkalne-ankiety'!$D$138)</f>
        <v>2.8203216575183671E-2</v>
      </c>
      <c r="I872" s="89">
        <f>F872*('Mieszkalne-ankiety'!$T$138/'Mieszkalne-ankiety'!$D$138)</f>
        <v>5.7647567543684358E-2</v>
      </c>
      <c r="J872" s="95">
        <f>F872*('Mieszkalne-ankiety'!$U$138/'Mieszkalne-ankiety'!$D$138)</f>
        <v>124.97846092089402</v>
      </c>
    </row>
    <row r="873" spans="2:10" x14ac:dyDescent="0.25">
      <c r="B873" s="80" t="s">
        <v>1084</v>
      </c>
      <c r="C873" s="80" t="s">
        <v>1451</v>
      </c>
      <c r="D873" s="82" t="s">
        <v>179</v>
      </c>
      <c r="E873" s="82" t="s">
        <v>611</v>
      </c>
      <c r="F873" s="26">
        <v>122.18</v>
      </c>
      <c r="G873" s="98">
        <f>F873*('Mieszkalne-ankiety'!$R$138/'Mieszkalne-ankiety'!$D$138)</f>
        <v>8.3402257991524138</v>
      </c>
      <c r="H873" s="115">
        <f>F873*('Mieszkalne-ankiety'!$S$138/'Mieszkalne-ankiety'!$D$138)</f>
        <v>2.6429429369197278E-2</v>
      </c>
      <c r="I873" s="89">
        <f>F873*('Mieszkalne-ankiety'!$T$138/'Mieszkalne-ankiety'!$D$138)</f>
        <v>5.4021934364836294E-2</v>
      </c>
      <c r="J873" s="95">
        <f>F873*('Mieszkalne-ankiety'!$U$138/'Mieszkalne-ankiety'!$D$138)</f>
        <v>117.11818035983151</v>
      </c>
    </row>
    <row r="874" spans="2:10" x14ac:dyDescent="0.25">
      <c r="B874" s="80" t="s">
        <v>1085</v>
      </c>
      <c r="C874" s="80" t="s">
        <v>1451</v>
      </c>
      <c r="D874" s="82" t="s">
        <v>721</v>
      </c>
      <c r="E874" s="82" t="s">
        <v>611</v>
      </c>
      <c r="F874" s="26">
        <v>120.64</v>
      </c>
      <c r="G874" s="98">
        <f>F874*('Mieszkalne-ankiety'!$R$138/'Mieszkalne-ankiety'!$D$138)</f>
        <v>8.2351026388095203</v>
      </c>
      <c r="H874" s="115">
        <f>F874*('Mieszkalne-ankiety'!$S$138/'Mieszkalne-ankiety'!$D$138)</f>
        <v>2.6096303479292513E-2</v>
      </c>
      <c r="I874" s="89">
        <f>F874*('Mieszkalne-ankiety'!$T$138/'Mieszkalne-ankiety'!$D$138)</f>
        <v>5.3341022767833111E-2</v>
      </c>
      <c r="J874" s="95">
        <f>F874*('Mieszkalne-ankiety'!$U$138/'Mieszkalne-ankiety'!$D$138)</f>
        <v>115.64198132763197</v>
      </c>
    </row>
    <row r="875" spans="2:10" x14ac:dyDescent="0.25">
      <c r="B875" s="80" t="s">
        <v>1086</v>
      </c>
      <c r="C875" s="80" t="s">
        <v>1451</v>
      </c>
      <c r="D875" s="82" t="s">
        <v>723</v>
      </c>
      <c r="E875" s="82" t="s">
        <v>611</v>
      </c>
      <c r="F875" s="26">
        <v>42.57</v>
      </c>
      <c r="G875" s="98">
        <f>F875*('Mieszkalne-ankiety'!$R$138/'Mieszkalne-ankiety'!$D$138)</f>
        <v>2.9059045037642677</v>
      </c>
      <c r="H875" s="115">
        <f>F875*('Mieszkalne-ankiety'!$S$138/'Mieszkalne-ankiety'!$D$138)</f>
        <v>9.2085513852244883E-3</v>
      </c>
      <c r="I875" s="89">
        <f>F875*('Mieszkalne-ankiety'!$T$138/'Mieszkalne-ankiety'!$D$138)</f>
        <v>1.8822342002873471E-2</v>
      </c>
      <c r="J875" s="95">
        <f>F875*('Mieszkalne-ankiety'!$U$138/'Mieszkalne-ankiety'!$D$138)</f>
        <v>40.806358961516018</v>
      </c>
    </row>
    <row r="876" spans="2:10" x14ac:dyDescent="0.25">
      <c r="B876" s="80" t="s">
        <v>1087</v>
      </c>
      <c r="C876" s="80" t="s">
        <v>1451</v>
      </c>
      <c r="D876" s="82" t="s">
        <v>499</v>
      </c>
      <c r="E876" s="82" t="s">
        <v>611</v>
      </c>
      <c r="F876" s="26">
        <v>156.47</v>
      </c>
      <c r="G876" s="98">
        <f>F876*('Mieszkalne-ankiety'!$R$138/'Mieszkalne-ankiety'!$D$138)</f>
        <v>10.680922661592552</v>
      </c>
      <c r="H876" s="115">
        <f>F876*('Mieszkalne-ankiety'!$S$138/'Mieszkalne-ankiety'!$D$138)</f>
        <v>3.384688830740136E-2</v>
      </c>
      <c r="I876" s="89">
        <f>F876*('Mieszkalne-ankiety'!$T$138/'Mieszkalne-ankiety'!$D$138)</f>
        <v>6.918327115784853E-2</v>
      </c>
      <c r="J876" s="95">
        <f>F876*('Mieszkalne-ankiety'!$U$138/'Mieszkalne-ankiety'!$D$138)</f>
        <v>149.98757309627464</v>
      </c>
    </row>
    <row r="877" spans="2:10" x14ac:dyDescent="0.25">
      <c r="B877" s="80" t="s">
        <v>1088</v>
      </c>
      <c r="C877" s="80" t="s">
        <v>1451</v>
      </c>
      <c r="D877" s="82" t="s">
        <v>724</v>
      </c>
      <c r="E877" s="82" t="s">
        <v>611</v>
      </c>
      <c r="F877" s="26">
        <v>102.98</v>
      </c>
      <c r="G877" s="98">
        <f>F877*('Mieszkalne-ankiety'!$R$138/'Mieszkalne-ankiety'!$D$138)</f>
        <v>7.029599384487768</v>
      </c>
      <c r="H877" s="115">
        <f>F877*('Mieszkalne-ankiety'!$S$138/'Mieszkalne-ankiety'!$D$138)</f>
        <v>2.2276171521034012E-2</v>
      </c>
      <c r="I877" s="89">
        <f>F877*('Mieszkalne-ankiety'!$T$138/'Mieszkalne-ankiety'!$D$138)</f>
        <v>4.5532646921679826E-2</v>
      </c>
      <c r="J877" s="95">
        <f>F877*('Mieszkalne-ankiety'!$U$138/'Mieszkalne-ankiety'!$D$138)</f>
        <v>98.713620997343668</v>
      </c>
    </row>
    <row r="878" spans="2:10" x14ac:dyDescent="0.25">
      <c r="B878" s="80" t="s">
        <v>1089</v>
      </c>
      <c r="C878" s="80" t="s">
        <v>1451</v>
      </c>
      <c r="D878" s="82" t="s">
        <v>282</v>
      </c>
      <c r="E878" s="82" t="s">
        <v>611</v>
      </c>
      <c r="F878" s="26">
        <v>105.14</v>
      </c>
      <c r="G878" s="98">
        <f>F878*('Mieszkalne-ankiety'!$R$138/'Mieszkalne-ankiety'!$D$138)</f>
        <v>7.1770448561375408</v>
      </c>
      <c r="H878" s="115">
        <f>F878*('Mieszkalne-ankiety'!$S$138/'Mieszkalne-ankiety'!$D$138)</f>
        <v>2.2743413028952379E-2</v>
      </c>
      <c r="I878" s="89">
        <f>F878*('Mieszkalne-ankiety'!$T$138/'Mieszkalne-ankiety'!$D$138)</f>
        <v>4.648769175903493E-2</v>
      </c>
      <c r="J878" s="95">
        <f>F878*('Mieszkalne-ankiety'!$U$138/'Mieszkalne-ankiety'!$D$138)</f>
        <v>100.78413392562355</v>
      </c>
    </row>
    <row r="879" spans="2:10" x14ac:dyDescent="0.25">
      <c r="B879" s="80" t="s">
        <v>1090</v>
      </c>
      <c r="C879" s="80" t="s">
        <v>1451</v>
      </c>
      <c r="D879" s="82" t="s">
        <v>302</v>
      </c>
      <c r="E879" s="82" t="s">
        <v>611</v>
      </c>
      <c r="F879" s="26">
        <v>103.99</v>
      </c>
      <c r="G879" s="98">
        <f>F879*('Mieszkalne-ankiety'!$R$138/'Mieszkalne-ankiety'!$D$138)</f>
        <v>7.0985437948425218</v>
      </c>
      <c r="H879" s="115">
        <f>F879*('Mieszkalne-ankiety'!$S$138/'Mieszkalne-ankiety'!$D$138)</f>
        <v>2.2494650189088434E-2</v>
      </c>
      <c r="I879" s="89">
        <f>F879*('Mieszkalne-ankiety'!$T$138/'Mieszkalne-ankiety'!$D$138)</f>
        <v>4.5979218813220868E-2</v>
      </c>
      <c r="J879" s="95">
        <f>F879*('Mieszkalne-ankiety'!$U$138/'Mieszkalne-ankiety'!$D$138)</f>
        <v>99.681777505474528</v>
      </c>
    </row>
    <row r="880" spans="2:10" x14ac:dyDescent="0.25">
      <c r="B880" s="80" t="s">
        <v>1091</v>
      </c>
      <c r="C880" s="80" t="s">
        <v>1451</v>
      </c>
      <c r="D880" s="82" t="s">
        <v>280</v>
      </c>
      <c r="E880" s="82" t="s">
        <v>611</v>
      </c>
      <c r="F880" s="26">
        <v>147.38999999999999</v>
      </c>
      <c r="G880" s="98">
        <f>F880*('Mieszkalne-ankiety'!$R$138/'Mieszkalne-ankiety'!$D$138)</f>
        <v>10.061105586324063</v>
      </c>
      <c r="H880" s="115">
        <f>F880*('Mieszkalne-ankiety'!$S$138/'Mieszkalne-ankiety'!$D$138)</f>
        <v>3.1882743450040808E-2</v>
      </c>
      <c r="I880" s="89">
        <f>F880*('Mieszkalne-ankiety'!$T$138/'Mieszkalne-ankiety'!$D$138)</f>
        <v>6.516854563785579E-2</v>
      </c>
      <c r="J880" s="95">
        <f>F880*('Mieszkalne-ankiety'!$U$138/'Mieszkalne-ankiety'!$D$138)</f>
        <v>141.28375023109808</v>
      </c>
    </row>
    <row r="881" spans="2:10" x14ac:dyDescent="0.25">
      <c r="B881" s="80" t="s">
        <v>1092</v>
      </c>
      <c r="C881" s="80" t="s">
        <v>1451</v>
      </c>
      <c r="D881" s="82" t="s">
        <v>1826</v>
      </c>
      <c r="E881" s="82" t="s">
        <v>611</v>
      </c>
      <c r="F881" s="26">
        <v>94.71</v>
      </c>
      <c r="G881" s="98">
        <f>F881*('Mieszkalne-ankiety'!$R$138/'Mieszkalne-ankiety'!$D$138)</f>
        <v>6.465074361087944</v>
      </c>
      <c r="H881" s="115">
        <f>F881*('Mieszkalne-ankiety'!$S$138/'Mieszkalne-ankiety'!$D$138)</f>
        <v>2.0487242229142853E-2</v>
      </c>
      <c r="I881" s="89">
        <f>F881*('Mieszkalne-ankiety'!$T$138/'Mieszkalne-ankiety'!$D$138)</f>
        <v>4.1876063215695244E-2</v>
      </c>
      <c r="J881" s="95">
        <f>F881*('Mieszkalne-ankiety'!$U$138/'Mieszkalne-ankiety'!$D$138)</f>
        <v>90.78624048027207</v>
      </c>
    </row>
    <row r="882" spans="2:10" x14ac:dyDescent="0.25">
      <c r="B882" s="80" t="s">
        <v>1093</v>
      </c>
      <c r="C882" s="80" t="s">
        <v>1451</v>
      </c>
      <c r="D882" s="82" t="s">
        <v>286</v>
      </c>
      <c r="E882" s="82" t="s">
        <v>611</v>
      </c>
      <c r="F882" s="26">
        <v>97.51</v>
      </c>
      <c r="G882" s="98">
        <f>F882*('Mieszkalne-ankiety'!$R$138/'Mieszkalne-ankiety'!$D$138)</f>
        <v>6.6562073798932051</v>
      </c>
      <c r="H882" s="115">
        <f>F882*('Mieszkalne-ankiety'!$S$138/'Mieszkalne-ankiety'!$D$138)</f>
        <v>2.1092925665333332E-2</v>
      </c>
      <c r="I882" s="89">
        <f>F882*('Mieszkalne-ankiety'!$T$138/'Mieszkalne-ankiety'!$D$138)</f>
        <v>4.3114084301155563E-2</v>
      </c>
      <c r="J882" s="95">
        <f>F882*('Mieszkalne-ankiety'!$U$138/'Mieszkalne-ankiety'!$D$138)</f>
        <v>93.470238720634896</v>
      </c>
    </row>
    <row r="883" spans="2:10" x14ac:dyDescent="0.25">
      <c r="B883" s="80" t="s">
        <v>1094</v>
      </c>
      <c r="C883" s="80" t="s">
        <v>1451</v>
      </c>
      <c r="D883" s="82" t="s">
        <v>489</v>
      </c>
      <c r="E883" s="82" t="s">
        <v>611</v>
      </c>
      <c r="F883" s="26">
        <v>79.62</v>
      </c>
      <c r="G883" s="98">
        <f>F883*('Mieszkalne-ankiety'!$R$138/'Mieszkalne-ankiety'!$D$138)</f>
        <v>5.4350039133124497</v>
      </c>
      <c r="H883" s="115">
        <f>F883*('Mieszkalne-ankiety'!$S$138/'Mieszkalne-ankiety'!$D$138)</f>
        <v>1.722304113910204E-2</v>
      </c>
      <c r="I883" s="89">
        <f>F883*('Mieszkalne-ankiety'!$T$138/'Mieszkalne-ankiety'!$D$138)</f>
        <v>3.5204013865839462E-2</v>
      </c>
      <c r="J883" s="95">
        <f>F883*('Mieszkalne-ankiety'!$U$138/'Mieszkalne-ankiety'!$D$138)</f>
        <v>76.321407106316784</v>
      </c>
    </row>
    <row r="884" spans="2:10" x14ac:dyDescent="0.25">
      <c r="B884" s="80" t="s">
        <v>1095</v>
      </c>
      <c r="C884" s="80" t="s">
        <v>1451</v>
      </c>
      <c r="D884" s="82" t="s">
        <v>744</v>
      </c>
      <c r="E884" s="82" t="s">
        <v>611</v>
      </c>
      <c r="F884" s="26">
        <v>78.099999999999994</v>
      </c>
      <c r="G884" s="98">
        <f>F884*('Mieszkalne-ankiety'!$R$138/'Mieszkalne-ankiety'!$D$138)</f>
        <v>5.3312459888181651</v>
      </c>
      <c r="H884" s="115">
        <f>F884*('Mieszkalne-ankiety'!$S$138/'Mieszkalne-ankiety'!$D$138)</f>
        <v>1.6894241559455781E-2</v>
      </c>
      <c r="I884" s="89">
        <f>F884*('Mieszkalne-ankiety'!$T$138/'Mieszkalne-ankiety'!$D$138)</f>
        <v>3.4531945276589572E-2</v>
      </c>
      <c r="J884" s="95">
        <f>F884*('Mieszkalne-ankiety'!$U$138/'Mieszkalne-ankiety'!$D$138)</f>
        <v>74.864379490119831</v>
      </c>
    </row>
    <row r="885" spans="2:10" x14ac:dyDescent="0.25">
      <c r="B885" s="80" t="s">
        <v>1096</v>
      </c>
      <c r="C885" s="80" t="s">
        <v>1451</v>
      </c>
      <c r="D885" s="82" t="s">
        <v>1827</v>
      </c>
      <c r="E885" s="82" t="s">
        <v>611</v>
      </c>
      <c r="F885" s="26">
        <v>94.62</v>
      </c>
      <c r="G885" s="98">
        <f>F885*('Mieszkalne-ankiety'!$R$138/'Mieszkalne-ankiety'!$D$138)</f>
        <v>6.4589307997692043</v>
      </c>
      <c r="H885" s="115">
        <f>F885*('Mieszkalne-ankiety'!$S$138/'Mieszkalne-ankiety'!$D$138)</f>
        <v>2.046777383297959E-2</v>
      </c>
      <c r="I885" s="89">
        <f>F885*('Mieszkalne-ankiety'!$T$138/'Mieszkalne-ankiety'!$D$138)</f>
        <v>4.1836269680805449E-2</v>
      </c>
      <c r="J885" s="95">
        <f>F885*('Mieszkalne-ankiety'!$U$138/'Mieszkalne-ankiety'!$D$138)</f>
        <v>90.699969108260419</v>
      </c>
    </row>
    <row r="886" spans="2:10" x14ac:dyDescent="0.25">
      <c r="B886" s="80" t="s">
        <v>1097</v>
      </c>
      <c r="C886" s="80" t="s">
        <v>1451</v>
      </c>
      <c r="D886" s="82" t="s">
        <v>552</v>
      </c>
      <c r="E886" s="82" t="s">
        <v>611</v>
      </c>
      <c r="F886" s="26">
        <v>50.21</v>
      </c>
      <c r="G886" s="98">
        <f>F886*('Mieszkalne-ankiety'!$R$138/'Mieszkalne-ankiety'!$D$138)</f>
        <v>3.4274245979329074</v>
      </c>
      <c r="H886" s="115">
        <f>F886*('Mieszkalne-ankiety'!$S$138/'Mieszkalne-ankiety'!$D$138)</f>
        <v>1.0861201903972788E-2</v>
      </c>
      <c r="I886" s="89">
        <f>F886*('Mieszkalne-ankiety'!$T$138/'Mieszkalne-ankiety'!$D$138)</f>
        <v>2.2200370964629481E-2</v>
      </c>
      <c r="J886" s="95">
        <f>F886*('Mieszkalne-ankiety'!$U$138/'Mieszkalne-ankiety'!$D$138)</f>
        <v>48.129839874505976</v>
      </c>
    </row>
    <row r="887" spans="2:10" x14ac:dyDescent="0.25">
      <c r="B887" s="80" t="s">
        <v>1098</v>
      </c>
      <c r="C887" s="80" t="s">
        <v>1451</v>
      </c>
      <c r="D887" s="82" t="s">
        <v>1828</v>
      </c>
      <c r="E887" s="82" t="s">
        <v>611</v>
      </c>
      <c r="F887" s="26">
        <v>58.36</v>
      </c>
      <c r="G887" s="98">
        <f>F887*('Mieszkalne-ankiety'!$R$138/'Mieszkalne-ankiety'!$D$138)</f>
        <v>3.983758206241077</v>
      </c>
      <c r="H887" s="115">
        <f>F887*('Mieszkalne-ankiety'!$S$138/'Mieszkalne-ankiety'!$D$138)</f>
        <v>1.2624173334312924E-2</v>
      </c>
      <c r="I887" s="89">
        <f>F887*('Mieszkalne-ankiety'!$T$138/'Mieszkalne-ankiety'!$D$138)</f>
        <v>2.5803896624094335E-2</v>
      </c>
      <c r="J887" s="95">
        <f>F887*('Mieszkalne-ankiety'!$U$138/'Mieszkalne-ankiety'!$D$138)</f>
        <v>55.942191895562011</v>
      </c>
    </row>
    <row r="888" spans="2:10" x14ac:dyDescent="0.25">
      <c r="B888" s="80" t="s">
        <v>1099</v>
      </c>
      <c r="C888" s="80" t="s">
        <v>1451</v>
      </c>
      <c r="D888" s="82" t="s">
        <v>463</v>
      </c>
      <c r="E888" s="82" t="s">
        <v>611</v>
      </c>
      <c r="F888" s="26">
        <v>74.86</v>
      </c>
      <c r="G888" s="98">
        <f>F888*('Mieszkalne-ankiety'!$R$138/'Mieszkalne-ankiety'!$D$138)</f>
        <v>5.1100777813435068</v>
      </c>
      <c r="H888" s="115">
        <f>F888*('Mieszkalne-ankiety'!$S$138/'Mieszkalne-ankiety'!$D$138)</f>
        <v>1.619337929757823E-2</v>
      </c>
      <c r="I888" s="89">
        <f>F888*('Mieszkalne-ankiety'!$T$138/'Mieszkalne-ankiety'!$D$138)</f>
        <v>3.3099378020556923E-2</v>
      </c>
      <c r="J888" s="95">
        <f>F888*('Mieszkalne-ankiety'!$U$138/'Mieszkalne-ankiety'!$D$138)</f>
        <v>71.7586100977</v>
      </c>
    </row>
    <row r="889" spans="2:10" x14ac:dyDescent="0.25">
      <c r="B889" s="80" t="s">
        <v>1100</v>
      </c>
      <c r="C889" s="80" t="s">
        <v>1451</v>
      </c>
      <c r="D889" s="82" t="s">
        <v>244</v>
      </c>
      <c r="E889" s="82" t="s">
        <v>611</v>
      </c>
      <c r="F889" s="26">
        <v>91.14</v>
      </c>
      <c r="G889" s="98">
        <f>F889*('Mieszkalne-ankiety'!$R$138/'Mieszkalne-ankiety'!$D$138)</f>
        <v>6.221379762111237</v>
      </c>
      <c r="H889" s="115">
        <f>F889*('Mieszkalne-ankiety'!$S$138/'Mieszkalne-ankiety'!$D$138)</f>
        <v>1.9714995847999999E-2</v>
      </c>
      <c r="I889" s="89">
        <f>F889*('Mieszkalne-ankiety'!$T$138/'Mieszkalne-ankiety'!$D$138)</f>
        <v>4.0297586331733339E-2</v>
      </c>
      <c r="J889" s="95">
        <f>F889*('Mieszkalne-ankiety'!$U$138/'Mieszkalne-ankiety'!$D$138)</f>
        <v>87.364142723809493</v>
      </c>
    </row>
    <row r="890" spans="2:10" x14ac:dyDescent="0.25">
      <c r="B890" s="80" t="s">
        <v>1101</v>
      </c>
      <c r="C890" s="80" t="s">
        <v>1451</v>
      </c>
      <c r="D890" s="82" t="s">
        <v>246</v>
      </c>
      <c r="E890" s="82" t="s">
        <v>611</v>
      </c>
      <c r="F890" s="26">
        <v>43.59</v>
      </c>
      <c r="G890" s="98">
        <f>F890*('Mieszkalne-ankiety'!$R$138/'Mieszkalne-ankiety'!$D$138)</f>
        <v>2.9755315320433269</v>
      </c>
      <c r="H890" s="115">
        <f>F890*('Mieszkalne-ankiety'!$S$138/'Mieszkalne-ankiety'!$D$138)</f>
        <v>9.4291932084081629E-3</v>
      </c>
      <c r="I890" s="89">
        <f>F890*('Mieszkalne-ankiety'!$T$138/'Mieszkalne-ankiety'!$D$138)</f>
        <v>1.927333539829116E-2</v>
      </c>
      <c r="J890" s="95">
        <f>F890*('Mieszkalne-ankiety'!$U$138/'Mieszkalne-ankiety'!$D$138)</f>
        <v>41.784101177648189</v>
      </c>
    </row>
    <row r="891" spans="2:10" x14ac:dyDescent="0.25">
      <c r="B891" s="80" t="s">
        <v>1102</v>
      </c>
      <c r="C891" s="80" t="s">
        <v>1451</v>
      </c>
      <c r="D891" s="82" t="s">
        <v>729</v>
      </c>
      <c r="E891" s="82" t="s">
        <v>611</v>
      </c>
      <c r="F891" s="26">
        <v>107.31</v>
      </c>
      <c r="G891" s="98">
        <f>F891*('Mieszkalne-ankiety'!$R$138/'Mieszkalne-ankiety'!$D$138)</f>
        <v>7.3251729457116177</v>
      </c>
      <c r="H891" s="115">
        <f>F891*('Mieszkalne-ankiety'!$S$138/'Mieszkalne-ankiety'!$D$138)</f>
        <v>2.3212817691999999E-2</v>
      </c>
      <c r="I891" s="89">
        <f>F891*('Mieszkalne-ankiety'!$T$138/'Mieszkalne-ankiety'!$D$138)</f>
        <v>4.7447158100266673E-2</v>
      </c>
      <c r="J891" s="95">
        <f>F891*('Mieszkalne-ankiety'!$U$138/'Mieszkalne-ankiety'!$D$138)</f>
        <v>102.86423256190473</v>
      </c>
    </row>
    <row r="892" spans="2:10" x14ac:dyDescent="0.25">
      <c r="B892" s="80" t="s">
        <v>1103</v>
      </c>
      <c r="C892" s="80" t="s">
        <v>1451</v>
      </c>
      <c r="D892" s="82" t="s">
        <v>249</v>
      </c>
      <c r="E892" s="82" t="s">
        <v>611</v>
      </c>
      <c r="F892" s="26">
        <v>162.66</v>
      </c>
      <c r="G892" s="98">
        <f>F892*('Mieszkalne-ankiety'!$R$138/'Mieszkalne-ankiety'!$D$138)</f>
        <v>11.103463156737039</v>
      </c>
      <c r="H892" s="115">
        <f>F892*('Mieszkalne-ankiety'!$S$138/'Mieszkalne-ankiety'!$D$138)</f>
        <v>3.5185881332408159E-2</v>
      </c>
      <c r="I892" s="89">
        <f>F892*('Mieszkalne-ankiety'!$T$138/'Mieszkalne-ankiety'!$D$138)</f>
        <v>7.1920182057491164E-2</v>
      </c>
      <c r="J892" s="95">
        <f>F892*('Mieszkalne-ankiety'!$U$138/'Mieszkalne-ankiety'!$D$138)</f>
        <v>155.9211263490767</v>
      </c>
    </row>
    <row r="893" spans="2:10" x14ac:dyDescent="0.25">
      <c r="B893" s="80" t="s">
        <v>1104</v>
      </c>
      <c r="C893" s="80" t="s">
        <v>1451</v>
      </c>
      <c r="D893" s="82" t="s">
        <v>309</v>
      </c>
      <c r="E893" s="82" t="s">
        <v>611</v>
      </c>
      <c r="F893" s="26">
        <v>32.78</v>
      </c>
      <c r="G893" s="98">
        <f>F893*('Mieszkalne-ankiety'!$R$138/'Mieszkalne-ankiety'!$D$138)</f>
        <v>2.2376215558701595</v>
      </c>
      <c r="H893" s="115">
        <f>F893*('Mieszkalne-ankiety'!$S$138/'Mieszkalne-ankiety'!$D$138)</f>
        <v>7.0908225136870747E-3</v>
      </c>
      <c r="I893" s="89">
        <f>F893*('Mieszkalne-ankiety'!$T$138/'Mieszkalne-ankiety'!$D$138)</f>
        <v>1.4493689707639005E-2</v>
      </c>
      <c r="J893" s="95">
        <f>F893*('Mieszkalne-ankiety'!$U$138/'Mieszkalne-ankiety'!$D$138)</f>
        <v>31.421950828247478</v>
      </c>
    </row>
    <row r="894" spans="2:10" x14ac:dyDescent="0.25">
      <c r="B894" s="80" t="s">
        <v>1105</v>
      </c>
      <c r="C894" s="80" t="s">
        <v>1451</v>
      </c>
      <c r="D894" s="82" t="s">
        <v>263</v>
      </c>
      <c r="E894" s="82" t="s">
        <v>611</v>
      </c>
      <c r="F894" s="26">
        <v>88.26</v>
      </c>
      <c r="G894" s="98">
        <f>F894*('Mieszkalne-ankiety'!$R$138/'Mieszkalne-ankiety'!$D$138)</f>
        <v>6.0247857999115402</v>
      </c>
      <c r="H894" s="115">
        <f>F894*('Mieszkalne-ankiety'!$S$138/'Mieszkalne-ankiety'!$D$138)</f>
        <v>1.9092007170775509E-2</v>
      </c>
      <c r="I894" s="89">
        <f>F894*('Mieszkalne-ankiety'!$T$138/'Mieszkalne-ankiety'!$D$138)</f>
        <v>3.9024193215259871E-2</v>
      </c>
      <c r="J894" s="95">
        <f>F894*('Mieszkalne-ankiety'!$U$138/'Mieszkalne-ankiety'!$D$138)</f>
        <v>84.603458819436327</v>
      </c>
    </row>
    <row r="895" spans="2:10" x14ac:dyDescent="0.25">
      <c r="B895" s="80" t="s">
        <v>1106</v>
      </c>
      <c r="C895" s="80" t="s">
        <v>1451</v>
      </c>
      <c r="D895" s="82" t="s">
        <v>254</v>
      </c>
      <c r="E895" s="82" t="s">
        <v>611</v>
      </c>
      <c r="F895" s="26">
        <v>155.56</v>
      </c>
      <c r="G895" s="98">
        <f>F895*('Mieszkalne-ankiety'!$R$138/'Mieszkalne-ankiety'!$D$138)</f>
        <v>10.618804430480843</v>
      </c>
      <c r="H895" s="115">
        <f>F895*('Mieszkalne-ankiety'!$S$138/'Mieszkalne-ankiety'!$D$138)</f>
        <v>3.3650041190639454E-2</v>
      </c>
      <c r="I895" s="89">
        <f>F895*('Mieszkalne-ankiety'!$T$138/'Mieszkalne-ankiety'!$D$138)</f>
        <v>6.8780914305073937E-2</v>
      </c>
      <c r="J895" s="95">
        <f>F895*('Mieszkalne-ankiety'!$U$138/'Mieszkalne-ankiety'!$D$138)</f>
        <v>149.11527366815673</v>
      </c>
    </row>
    <row r="896" spans="2:10" x14ac:dyDescent="0.25">
      <c r="B896" s="80" t="s">
        <v>1107</v>
      </c>
      <c r="C896" s="80" t="s">
        <v>1451</v>
      </c>
      <c r="D896" s="82" t="s">
        <v>293</v>
      </c>
      <c r="E896" s="82" t="s">
        <v>611</v>
      </c>
      <c r="F896" s="26">
        <v>93.73</v>
      </c>
      <c r="G896" s="98">
        <f>F896*('Mieszkalne-ankiety'!$R$138/'Mieszkalne-ankiety'!$D$138)</f>
        <v>6.3981778045061031</v>
      </c>
      <c r="H896" s="115">
        <f>F896*('Mieszkalne-ankiety'!$S$138/'Mieszkalne-ankiety'!$D$138)</f>
        <v>2.0275253026476189E-2</v>
      </c>
      <c r="I896" s="89">
        <f>F896*('Mieszkalne-ankiety'!$T$138/'Mieszkalne-ankiety'!$D$138)</f>
        <v>4.1442755835784134E-2</v>
      </c>
      <c r="J896" s="95">
        <f>F896*('Mieszkalne-ankiety'!$U$138/'Mieszkalne-ankiety'!$D$138)</f>
        <v>89.846841096145099</v>
      </c>
    </row>
    <row r="897" spans="2:10" x14ac:dyDescent="0.25">
      <c r="B897" s="80" t="s">
        <v>1108</v>
      </c>
      <c r="C897" s="80" t="s">
        <v>1451</v>
      </c>
      <c r="D897" s="82" t="s">
        <v>733</v>
      </c>
      <c r="E897" s="82" t="s">
        <v>611</v>
      </c>
      <c r="F897" s="26">
        <v>103.32</v>
      </c>
      <c r="G897" s="98">
        <f>F897*('Mieszkalne-ankiety'!$R$138/'Mieszkalne-ankiety'!$D$138)</f>
        <v>7.0528083939141206</v>
      </c>
      <c r="H897" s="115">
        <f>F897*('Mieszkalne-ankiety'!$S$138/'Mieszkalne-ankiety'!$D$138)</f>
        <v>2.2349718795428568E-2</v>
      </c>
      <c r="I897" s="89">
        <f>F897*('Mieszkalne-ankiety'!$T$138/'Mieszkalne-ankiety'!$D$138)</f>
        <v>4.5682978053485715E-2</v>
      </c>
      <c r="J897" s="95">
        <f>F897*('Mieszkalne-ankiety'!$U$138/'Mieszkalne-ankiety'!$D$138)</f>
        <v>99.039535069387711</v>
      </c>
    </row>
    <row r="898" spans="2:10" x14ac:dyDescent="0.25">
      <c r="B898" s="80" t="s">
        <v>1109</v>
      </c>
      <c r="C898" s="80" t="s">
        <v>1451</v>
      </c>
      <c r="D898" s="82" t="s">
        <v>539</v>
      </c>
      <c r="E898" s="82" t="s">
        <v>611</v>
      </c>
      <c r="F898" s="26">
        <v>80.349999999999994</v>
      </c>
      <c r="G898" s="98">
        <f>F898*('Mieszkalne-ankiety'!$R$138/'Mieszkalne-ankiety'!$D$138)</f>
        <v>5.4848350217866777</v>
      </c>
      <c r="H898" s="115">
        <f>F898*('Mieszkalne-ankiety'!$S$138/'Mieszkalne-ankiety'!$D$138)</f>
        <v>1.7380951463537412E-2</v>
      </c>
      <c r="I898" s="89">
        <f>F898*('Mieszkalne-ankiety'!$T$138/'Mieszkalne-ankiety'!$D$138)</f>
        <v>3.5526783648834472E-2</v>
      </c>
      <c r="J898" s="95">
        <f>F898*('Mieszkalne-ankiety'!$U$138/'Mieszkalne-ankiety'!$D$138)</f>
        <v>77.021163790411364</v>
      </c>
    </row>
    <row r="899" spans="2:10" x14ac:dyDescent="0.25">
      <c r="B899" s="80" t="s">
        <v>1110</v>
      </c>
      <c r="C899" s="81" t="s">
        <v>1451</v>
      </c>
      <c r="D899" s="83"/>
      <c r="E899" s="83" t="s">
        <v>611</v>
      </c>
      <c r="F899" s="84">
        <f>'Mieszkalne-ankiety'!D71</f>
        <v>150</v>
      </c>
      <c r="G899" s="98">
        <f>'Mieszkalne-ankiety'!R71</f>
        <v>16.885479532000002</v>
      </c>
      <c r="H899" s="115">
        <f>'Mieszkalne-ankiety'!S71</f>
        <v>4.3956600000000005E-2</v>
      </c>
      <c r="I899" s="89">
        <f>'Mieszkalne-ankiety'!T71</f>
        <v>6.5438400000000008E-2</v>
      </c>
      <c r="J899" s="95">
        <f>'Mieszkalne-ankiety'!U71</f>
        <v>177.81029999999998</v>
      </c>
    </row>
    <row r="900" spans="2:10" x14ac:dyDescent="0.25">
      <c r="B900" s="80" t="s">
        <v>1111</v>
      </c>
      <c r="C900" s="81" t="s">
        <v>1451</v>
      </c>
      <c r="D900" s="83"/>
      <c r="E900" s="83" t="s">
        <v>611</v>
      </c>
      <c r="F900" s="84">
        <f>'Mieszkalne-ankiety'!D72</f>
        <v>160</v>
      </c>
      <c r="G900" s="98">
        <f>'Mieszkalne-ankiety'!R72</f>
        <v>11.601527932000002</v>
      </c>
      <c r="H900" s="115">
        <f>'Mieszkalne-ankiety'!S72</f>
        <v>3.58044E-2</v>
      </c>
      <c r="I900" s="89">
        <f>'Mieszkalne-ankiety'!T72</f>
        <v>6.4685599999999996E-2</v>
      </c>
      <c r="J900" s="95">
        <f>'Mieszkalne-ankiety'!U72</f>
        <v>147.55029999999999</v>
      </c>
    </row>
    <row r="901" spans="2:10" x14ac:dyDescent="0.25">
      <c r="B901" s="80" t="s">
        <v>1112</v>
      </c>
      <c r="C901" s="81" t="s">
        <v>1451</v>
      </c>
      <c r="D901" s="83"/>
      <c r="E901" s="83" t="s">
        <v>611</v>
      </c>
      <c r="F901" s="84">
        <f>'Mieszkalne-ankiety'!D73</f>
        <v>100</v>
      </c>
      <c r="G901" s="98">
        <f>'Mieszkalne-ankiety'!R73</f>
        <v>9.4061521320000008</v>
      </c>
      <c r="H901" s="115">
        <f>'Mieszkalne-ankiety'!S73</f>
        <v>2.4903300000000003E-2</v>
      </c>
      <c r="I901" s="89">
        <f>'Mieszkalne-ankiety'!T73</f>
        <v>4.2196199999999996E-2</v>
      </c>
      <c r="J901" s="95">
        <f>'Mieszkalne-ankiety'!U73</f>
        <v>107.10029999999999</v>
      </c>
    </row>
    <row r="902" spans="2:10" x14ac:dyDescent="0.25">
      <c r="B902" s="80" t="s">
        <v>1113</v>
      </c>
      <c r="C902" s="81" t="s">
        <v>1451</v>
      </c>
      <c r="D902" s="83"/>
      <c r="E902" s="83" t="s">
        <v>611</v>
      </c>
      <c r="F902" s="84">
        <f>'Mieszkalne-ankiety'!D74</f>
        <v>85</v>
      </c>
      <c r="G902" s="98">
        <f>'Mieszkalne-ankiety'!R74</f>
        <v>11.970710480000001</v>
      </c>
      <c r="H902" s="115">
        <f>'Mieszkalne-ankiety'!S74</f>
        <v>3.6779399999999997E-2</v>
      </c>
      <c r="I902" s="89">
        <f>'Mieszkalne-ankiety'!T74</f>
        <v>6.7844600000000005E-2</v>
      </c>
      <c r="J902" s="95">
        <f>'Mieszkalne-ankiety'!U74</f>
        <v>155.482</v>
      </c>
    </row>
    <row r="903" spans="2:10" x14ac:dyDescent="0.25">
      <c r="B903" s="80" t="s">
        <v>1114</v>
      </c>
      <c r="C903" s="80" t="s">
        <v>1452</v>
      </c>
      <c r="D903" s="82" t="s">
        <v>943</v>
      </c>
      <c r="E903" s="82" t="s">
        <v>640</v>
      </c>
      <c r="F903" s="26">
        <v>118.62</v>
      </c>
      <c r="G903" s="98">
        <f>F903*('Mieszkalne-ankiety'!$R$138/'Mieszkalne-ankiety'!$D$138)</f>
        <v>8.0972138181000108</v>
      </c>
      <c r="H903" s="115">
        <f>F903*('Mieszkalne-ankiety'!$S$138/'Mieszkalne-ankiety'!$D$138)</f>
        <v>2.5659346143183673E-2</v>
      </c>
      <c r="I903" s="89">
        <f>F903*('Mieszkalne-ankiety'!$T$138/'Mieszkalne-ankiety'!$D$138)</f>
        <v>5.2447878984751027E-2</v>
      </c>
      <c r="J903" s="95">
        <f>F903*('Mieszkalne-ankiety'!$U$138/'Mieszkalne-ankiety'!$D$138)</f>
        <v>113.70566831137023</v>
      </c>
    </row>
    <row r="904" spans="2:10" x14ac:dyDescent="0.25">
      <c r="B904" s="80" t="s">
        <v>1115</v>
      </c>
      <c r="C904" s="80" t="s">
        <v>1452</v>
      </c>
      <c r="D904" s="82" t="s">
        <v>445</v>
      </c>
      <c r="E904" s="82" t="s">
        <v>640</v>
      </c>
      <c r="F904" s="26">
        <v>160.22999999999999</v>
      </c>
      <c r="G904" s="98">
        <f>F904*('Mieszkalne-ankiety'!$R$138/'Mieszkalne-ankiety'!$D$138)</f>
        <v>10.937587001131044</v>
      </c>
      <c r="H904" s="115">
        <f>F904*('Mieszkalne-ankiety'!$S$138/'Mieszkalne-ankiety'!$D$138)</f>
        <v>3.4660234635999994E-2</v>
      </c>
      <c r="I904" s="89">
        <f>F904*('Mieszkalne-ankiety'!$T$138/'Mieszkalne-ankiety'!$D$138)</f>
        <v>7.0845756615466673E-2</v>
      </c>
      <c r="J904" s="95">
        <f>F904*('Mieszkalne-ankiety'!$U$138/'Mieszkalne-ankiety'!$D$138)</f>
        <v>153.59179930476185</v>
      </c>
    </row>
    <row r="905" spans="2:10" x14ac:dyDescent="0.25">
      <c r="B905" s="80" t="s">
        <v>1116</v>
      </c>
      <c r="C905" s="80" t="s">
        <v>1452</v>
      </c>
      <c r="D905" s="82" t="s">
        <v>1829</v>
      </c>
      <c r="E905" s="82" t="s">
        <v>640</v>
      </c>
      <c r="F905" s="26">
        <v>77.260000000000005</v>
      </c>
      <c r="G905" s="98">
        <f>F905*('Mieszkalne-ankiety'!$R$138/'Mieszkalne-ankiety'!$D$138)</f>
        <v>5.2739060831765876</v>
      </c>
      <c r="H905" s="115">
        <f>F905*('Mieszkalne-ankiety'!$S$138/'Mieszkalne-ankiety'!$D$138)</f>
        <v>1.6712536528598641E-2</v>
      </c>
      <c r="I905" s="89">
        <f>F905*('Mieszkalne-ankiety'!$T$138/'Mieszkalne-ankiety'!$D$138)</f>
        <v>3.4160538950951481E-2</v>
      </c>
      <c r="J905" s="95">
        <f>F905*('Mieszkalne-ankiety'!$U$138/'Mieszkalne-ankiety'!$D$138)</f>
        <v>74.059180018010991</v>
      </c>
    </row>
    <row r="906" spans="2:10" x14ac:dyDescent="0.25">
      <c r="B906" s="80" t="s">
        <v>1117</v>
      </c>
      <c r="C906" s="80" t="s">
        <v>1452</v>
      </c>
      <c r="D906" s="82" t="s">
        <v>1829</v>
      </c>
      <c r="E906" s="82" t="s">
        <v>640</v>
      </c>
      <c r="F906" s="26">
        <v>106.12</v>
      </c>
      <c r="G906" s="98">
        <f>F906*('Mieszkalne-ankiety'!$R$138/'Mieszkalne-ankiety'!$D$138)</f>
        <v>7.2439414127193817</v>
      </c>
      <c r="H906" s="115">
        <f>F906*('Mieszkalne-ankiety'!$S$138/'Mieszkalne-ankiety'!$D$138)</f>
        <v>2.2955402231619047E-2</v>
      </c>
      <c r="I906" s="89">
        <f>F906*('Mieszkalne-ankiety'!$T$138/'Mieszkalne-ankiety'!$D$138)</f>
        <v>4.692099913894604E-2</v>
      </c>
      <c r="J906" s="95">
        <f>F906*('Mieszkalne-ankiety'!$U$138/'Mieszkalne-ankiety'!$D$138)</f>
        <v>101.72353330975054</v>
      </c>
    </row>
    <row r="907" spans="2:10" x14ac:dyDescent="0.25">
      <c r="B907" s="80" t="s">
        <v>1118</v>
      </c>
      <c r="C907" s="80" t="s">
        <v>1452</v>
      </c>
      <c r="D907" s="82" t="s">
        <v>597</v>
      </c>
      <c r="E907" s="82" t="s">
        <v>640</v>
      </c>
      <c r="F907" s="26">
        <v>80.569999999999993</v>
      </c>
      <c r="G907" s="98">
        <f>F907*('Mieszkalne-ankiety'!$R$138/'Mieszkalne-ankiety'!$D$138)</f>
        <v>5.4998526161213768</v>
      </c>
      <c r="H907" s="115">
        <f>F907*('Mieszkalne-ankiety'!$S$138/'Mieszkalne-ankiety'!$D$138)</f>
        <v>1.742854087638095E-2</v>
      </c>
      <c r="I907" s="89">
        <f>F907*('Mieszkalne-ankiety'!$T$138/'Mieszkalne-ankiety'!$D$138)</f>
        <v>3.562405673412064E-2</v>
      </c>
      <c r="J907" s="95">
        <f>F907*('Mieszkalne-ankiety'!$U$138/'Mieszkalne-ankiety'!$D$138)</f>
        <v>77.232049366439881</v>
      </c>
    </row>
    <row r="908" spans="2:10" x14ac:dyDescent="0.25">
      <c r="B908" s="80" t="s">
        <v>1119</v>
      </c>
      <c r="C908" s="80" t="s">
        <v>1452</v>
      </c>
      <c r="D908" s="82" t="s">
        <v>597</v>
      </c>
      <c r="E908" s="82" t="s">
        <v>640</v>
      </c>
      <c r="F908" s="26">
        <v>106.52</v>
      </c>
      <c r="G908" s="98">
        <f>F908*('Mieszkalne-ankiety'!$R$138/'Mieszkalne-ankiety'!$D$138)</f>
        <v>7.2712461296915611</v>
      </c>
      <c r="H908" s="115">
        <f>F908*('Mieszkalne-ankiety'!$S$138/'Mieszkalne-ankiety'!$D$138)</f>
        <v>2.3041928436789112E-2</v>
      </c>
      <c r="I908" s="89">
        <f>F908*('Mieszkalne-ankiety'!$T$138/'Mieszkalne-ankiety'!$D$138)</f>
        <v>4.70978592940118E-2</v>
      </c>
      <c r="J908" s="95">
        <f>F908*('Mieszkalne-ankiety'!$U$138/'Mieszkalne-ankiety'!$D$138)</f>
        <v>102.10696162980236</v>
      </c>
    </row>
    <row r="909" spans="2:10" x14ac:dyDescent="0.25">
      <c r="B909" s="80" t="s">
        <v>1120</v>
      </c>
      <c r="C909" s="80" t="s">
        <v>1452</v>
      </c>
      <c r="D909" s="82" t="s">
        <v>949</v>
      </c>
      <c r="E909" s="82" t="s">
        <v>640</v>
      </c>
      <c r="F909" s="26">
        <v>139.19999999999999</v>
      </c>
      <c r="G909" s="98">
        <f>F909*('Mieszkalne-ankiety'!$R$138/'Mieszkalne-ankiety'!$D$138)</f>
        <v>9.5020415063186761</v>
      </c>
      <c r="H909" s="115">
        <f>F909*('Mieszkalne-ankiety'!$S$138/'Mieszkalne-ankiety'!$D$138)</f>
        <v>3.0111119399183667E-2</v>
      </c>
      <c r="I909" s="89">
        <f>F909*('Mieszkalne-ankiety'!$T$138/'Mieszkalne-ankiety'!$D$138)</f>
        <v>6.1547333962884358E-2</v>
      </c>
      <c r="J909" s="95">
        <f>F909*('Mieszkalne-ankiety'!$U$138/'Mieszkalne-ankiety'!$D$138)</f>
        <v>133.43305537803687</v>
      </c>
    </row>
    <row r="910" spans="2:10" x14ac:dyDescent="0.25">
      <c r="B910" s="80" t="s">
        <v>1121</v>
      </c>
      <c r="C910" s="80" t="s">
        <v>1452</v>
      </c>
      <c r="D910" s="82" t="s">
        <v>949</v>
      </c>
      <c r="E910" s="82" t="s">
        <v>640</v>
      </c>
      <c r="F910" s="26">
        <v>108.41</v>
      </c>
      <c r="G910" s="98">
        <f>F910*('Mieszkalne-ankiety'!$R$138/'Mieszkalne-ankiety'!$D$138)</f>
        <v>7.4002609173851122</v>
      </c>
      <c r="H910" s="115">
        <f>F910*('Mieszkalne-ankiety'!$S$138/'Mieszkalne-ankiety'!$D$138)</f>
        <v>2.3450764756217685E-2</v>
      </c>
      <c r="I910" s="89">
        <f>F910*('Mieszkalne-ankiety'!$T$138/'Mieszkalne-ankiety'!$D$138)</f>
        <v>4.7933523526697511E-2</v>
      </c>
      <c r="J910" s="95">
        <f>F910*('Mieszkalne-ankiety'!$U$138/'Mieszkalne-ankiety'!$D$138)</f>
        <v>103.91866044204725</v>
      </c>
    </row>
    <row r="911" spans="2:10" x14ac:dyDescent="0.25">
      <c r="B911" s="80" t="s">
        <v>1122</v>
      </c>
      <c r="C911" s="80" t="s">
        <v>1452</v>
      </c>
      <c r="D911" s="82" t="s">
        <v>596</v>
      </c>
      <c r="E911" s="82" t="s">
        <v>640</v>
      </c>
      <c r="F911" s="26">
        <v>102.84</v>
      </c>
      <c r="G911" s="98">
        <f>F911*('Mieszkalne-ankiety'!$R$138/'Mieszkalne-ankiety'!$D$138)</f>
        <v>7.0200427335475046</v>
      </c>
      <c r="H911" s="115">
        <f>F911*('Mieszkalne-ankiety'!$S$138/'Mieszkalne-ankiety'!$D$138)</f>
        <v>2.2245887349224489E-2</v>
      </c>
      <c r="I911" s="89">
        <f>F911*('Mieszkalne-ankiety'!$T$138/'Mieszkalne-ankiety'!$D$138)</f>
        <v>4.5470745867406813E-2</v>
      </c>
      <c r="J911" s="95">
        <f>F911*('Mieszkalne-ankiety'!$U$138/'Mieszkalne-ankiety'!$D$138)</f>
        <v>98.579421085325521</v>
      </c>
    </row>
    <row r="912" spans="2:10" x14ac:dyDescent="0.25">
      <c r="B912" s="80" t="s">
        <v>1123</v>
      </c>
      <c r="C912" s="80" t="s">
        <v>1452</v>
      </c>
      <c r="D912" s="82" t="s">
        <v>596</v>
      </c>
      <c r="E912" s="82" t="s">
        <v>640</v>
      </c>
      <c r="F912" s="26">
        <v>98.91</v>
      </c>
      <c r="G912" s="98">
        <f>F912*('Mieszkalne-ankiety'!$R$138/'Mieszkalne-ankiety'!$D$138)</f>
        <v>6.7517738892958352</v>
      </c>
      <c r="H912" s="115">
        <f>F912*('Mieszkalne-ankiety'!$S$138/'Mieszkalne-ankiety'!$D$138)</f>
        <v>2.139576738342857E-2</v>
      </c>
      <c r="I912" s="89">
        <f>F912*('Mieszkalne-ankiety'!$T$138/'Mieszkalne-ankiety'!$D$138)</f>
        <v>4.3733094843885718E-2</v>
      </c>
      <c r="J912" s="95">
        <f>F912*('Mieszkalne-ankiety'!$U$138/'Mieszkalne-ankiety'!$D$138)</f>
        <v>94.812237840816294</v>
      </c>
    </row>
    <row r="913" spans="2:10" x14ac:dyDescent="0.25">
      <c r="B913" s="80" t="s">
        <v>1124</v>
      </c>
      <c r="C913" s="80" t="s">
        <v>1452</v>
      </c>
      <c r="D913" s="82" t="s">
        <v>1830</v>
      </c>
      <c r="E913" s="82" t="s">
        <v>640</v>
      </c>
      <c r="F913" s="26">
        <v>116.88</v>
      </c>
      <c r="G913" s="98">
        <f>F913*('Mieszkalne-ankiety'!$R$138/'Mieszkalne-ankiety'!$D$138)</f>
        <v>7.9784382992710263</v>
      </c>
      <c r="H913" s="115">
        <f>F913*('Mieszkalne-ankiety'!$S$138/'Mieszkalne-ankiety'!$D$138)</f>
        <v>2.5282957150693876E-2</v>
      </c>
      <c r="I913" s="89">
        <f>F913*('Mieszkalne-ankiety'!$T$138/'Mieszkalne-ankiety'!$D$138)</f>
        <v>5.1678537310214968E-2</v>
      </c>
      <c r="J913" s="95">
        <f>F913*('Mieszkalne-ankiety'!$U$138/'Mieszkalne-ankiety'!$D$138)</f>
        <v>112.03775511914476</v>
      </c>
    </row>
    <row r="914" spans="2:10" x14ac:dyDescent="0.25">
      <c r="B914" s="80" t="s">
        <v>1125</v>
      </c>
      <c r="C914" s="80" t="s">
        <v>1452</v>
      </c>
      <c r="D914" s="82" t="s">
        <v>1831</v>
      </c>
      <c r="E914" s="82" t="s">
        <v>640</v>
      </c>
      <c r="F914" s="26">
        <v>109.31</v>
      </c>
      <c r="G914" s="98">
        <f>F914*('Mieszkalne-ankiety'!$R$138/'Mieszkalne-ankiety'!$D$138)</f>
        <v>7.4616965305725182</v>
      </c>
      <c r="H914" s="115">
        <f>F914*('Mieszkalne-ankiety'!$S$138/'Mieszkalne-ankiety'!$D$138)</f>
        <v>2.3645448717850338E-2</v>
      </c>
      <c r="I914" s="89">
        <f>F914*('Mieszkalne-ankiety'!$T$138/'Mieszkalne-ankiety'!$D$138)</f>
        <v>4.8331458875595472E-2</v>
      </c>
      <c r="J914" s="95">
        <f>F914*('Mieszkalne-ankiety'!$U$138/'Mieszkalne-ankiety'!$D$138)</f>
        <v>104.78137416216387</v>
      </c>
    </row>
    <row r="915" spans="2:10" x14ac:dyDescent="0.25">
      <c r="B915" s="80" t="s">
        <v>1126</v>
      </c>
      <c r="C915" s="80" t="s">
        <v>1452</v>
      </c>
      <c r="D915" s="82" t="s">
        <v>1832</v>
      </c>
      <c r="E915" s="82" t="s">
        <v>640</v>
      </c>
      <c r="F915" s="26">
        <v>112.99</v>
      </c>
      <c r="G915" s="98">
        <f>F915*('Mieszkalne-ankiety'!$R$138/'Mieszkalne-ankiety'!$D$138)</f>
        <v>7.7128999267165748</v>
      </c>
      <c r="H915" s="115">
        <f>F915*('Mieszkalne-ankiety'!$S$138/'Mieszkalne-ankiety'!$D$138)</f>
        <v>2.4441489805414964E-2</v>
      </c>
      <c r="I915" s="89">
        <f>F915*('Mieszkalne-ankiety'!$T$138/'Mieszkalne-ankiety'!$D$138)</f>
        <v>4.9958572302200459E-2</v>
      </c>
      <c r="J915" s="95">
        <f>F915*('Mieszkalne-ankiety'!$U$138/'Mieszkalne-ankiety'!$D$138)</f>
        <v>108.30891470664071</v>
      </c>
    </row>
    <row r="916" spans="2:10" x14ac:dyDescent="0.25">
      <c r="B916" s="80" t="s">
        <v>1127</v>
      </c>
      <c r="C916" s="80" t="s">
        <v>1452</v>
      </c>
      <c r="D916" s="82" t="s">
        <v>1833</v>
      </c>
      <c r="E916" s="82" t="s">
        <v>640</v>
      </c>
      <c r="F916" s="26">
        <v>153.51</v>
      </c>
      <c r="G916" s="98">
        <f>F916*('Mieszkalne-ankiety'!$R$138/'Mieszkalne-ankiety'!$D$138)</f>
        <v>10.478867755998419</v>
      </c>
      <c r="H916" s="115">
        <f>F916*('Mieszkalne-ankiety'!$S$138/'Mieszkalne-ankiety'!$D$138)</f>
        <v>3.3206594389142849E-2</v>
      </c>
      <c r="I916" s="89">
        <f>F916*('Mieszkalne-ankiety'!$T$138/'Mieszkalne-ankiety'!$D$138)</f>
        <v>6.7874506010361907E-2</v>
      </c>
      <c r="J916" s="95">
        <f>F916*('Mieszkalne-ankiety'!$U$138/'Mieszkalne-ankiety'!$D$138)</f>
        <v>147.15020352789111</v>
      </c>
    </row>
    <row r="917" spans="2:10" x14ac:dyDescent="0.25">
      <c r="B917" s="80" t="s">
        <v>1128</v>
      </c>
      <c r="C917" s="80" t="s">
        <v>1452</v>
      </c>
      <c r="D917" s="82" t="s">
        <v>1833</v>
      </c>
      <c r="E917" s="82" t="s">
        <v>640</v>
      </c>
      <c r="F917" s="26">
        <v>140.69999999999999</v>
      </c>
      <c r="G917" s="98">
        <f>F917*('Mieszkalne-ankiety'!$R$138/'Mieszkalne-ankiety'!$D$138)</f>
        <v>9.6044341949643517</v>
      </c>
      <c r="H917" s="115">
        <f>F917*('Mieszkalne-ankiety'!$S$138/'Mieszkalne-ankiety'!$D$138)</f>
        <v>3.0435592668571425E-2</v>
      </c>
      <c r="I917" s="89">
        <f>F917*('Mieszkalne-ankiety'!$T$138/'Mieszkalne-ankiety'!$D$138)</f>
        <v>6.2210559544380956E-2</v>
      </c>
      <c r="J917" s="95">
        <f>F917*('Mieszkalne-ankiety'!$U$138/'Mieszkalne-ankiety'!$D$138)</f>
        <v>134.87091157823124</v>
      </c>
    </row>
    <row r="918" spans="2:10" x14ac:dyDescent="0.25">
      <c r="B918" s="80" t="s">
        <v>1129</v>
      </c>
      <c r="C918" s="80" t="s">
        <v>1452</v>
      </c>
      <c r="D918" s="82" t="s">
        <v>1834</v>
      </c>
      <c r="E918" s="82" t="s">
        <v>640</v>
      </c>
      <c r="F918" s="26">
        <v>129.44</v>
      </c>
      <c r="G918" s="98">
        <f>F918*('Mieszkalne-ankiety'!$R$138/'Mieszkalne-ankiety'!$D$138)</f>
        <v>8.8358064121974813</v>
      </c>
      <c r="H918" s="115">
        <f>F918*('Mieszkalne-ankiety'!$S$138/'Mieszkalne-ankiety'!$D$138)</f>
        <v>2.7999879993034011E-2</v>
      </c>
      <c r="I918" s="89">
        <f>F918*('Mieszkalne-ankiety'!$T$138/'Mieszkalne-ankiety'!$D$138)</f>
        <v>5.7231946179279826E-2</v>
      </c>
      <c r="J918" s="95">
        <f>F918*('Mieszkalne-ankiety'!$U$138/'Mieszkalne-ankiety'!$D$138)</f>
        <v>124.07740436877222</v>
      </c>
    </row>
    <row r="919" spans="2:10" x14ac:dyDescent="0.25">
      <c r="B919" s="80" t="s">
        <v>1130</v>
      </c>
      <c r="C919" s="80" t="s">
        <v>1452</v>
      </c>
      <c r="D919" s="82" t="s">
        <v>1835</v>
      </c>
      <c r="E919" s="82" t="s">
        <v>640</v>
      </c>
      <c r="F919" s="26">
        <v>160.62</v>
      </c>
      <c r="G919" s="98">
        <f>F919*('Mieszkalne-ankiety'!$R$138/'Mieszkalne-ankiety'!$D$138)</f>
        <v>10.964209100178921</v>
      </c>
      <c r="H919" s="115">
        <f>F919*('Mieszkalne-ankiety'!$S$138/'Mieszkalne-ankiety'!$D$138)</f>
        <v>3.4744597686040816E-2</v>
      </c>
      <c r="I919" s="89">
        <f>F919*('Mieszkalne-ankiety'!$T$138/'Mieszkalne-ankiety'!$D$138)</f>
        <v>7.1018195266655801E-2</v>
      </c>
      <c r="J919" s="95">
        <f>F919*('Mieszkalne-ankiety'!$U$138/'Mieszkalne-ankiety'!$D$138)</f>
        <v>153.96564191681239</v>
      </c>
    </row>
    <row r="920" spans="2:10" x14ac:dyDescent="0.25">
      <c r="B920" s="80" t="s">
        <v>1131</v>
      </c>
      <c r="C920" s="80" t="s">
        <v>1452</v>
      </c>
      <c r="D920" s="82" t="s">
        <v>1836</v>
      </c>
      <c r="E920" s="82" t="s">
        <v>640</v>
      </c>
      <c r="F920" s="26">
        <v>130.34</v>
      </c>
      <c r="G920" s="98">
        <f>F920*('Mieszkalne-ankiety'!$R$138/'Mieszkalne-ankiety'!$D$138)</f>
        <v>8.8972420253848874</v>
      </c>
      <c r="H920" s="115">
        <f>F920*('Mieszkalne-ankiety'!$S$138/'Mieszkalne-ankiety'!$D$138)</f>
        <v>2.8194563954666664E-2</v>
      </c>
      <c r="I920" s="89">
        <f>F920*('Mieszkalne-ankiety'!$T$138/'Mieszkalne-ankiety'!$D$138)</f>
        <v>5.7629881528177787E-2</v>
      </c>
      <c r="J920" s="95">
        <f>F920*('Mieszkalne-ankiety'!$U$138/'Mieszkalne-ankiety'!$D$138)</f>
        <v>124.94011808888885</v>
      </c>
    </row>
    <row r="921" spans="2:10" x14ac:dyDescent="0.25">
      <c r="B921" s="80" t="s">
        <v>1132</v>
      </c>
      <c r="C921" s="80" t="s">
        <v>1452</v>
      </c>
      <c r="D921" s="82" t="s">
        <v>1837</v>
      </c>
      <c r="E921" s="82" t="s">
        <v>640</v>
      </c>
      <c r="F921" s="26">
        <v>97.85</v>
      </c>
      <c r="G921" s="98">
        <f>F921*('Mieszkalne-ankiety'!$R$138/'Mieszkalne-ankiety'!$D$138)</f>
        <v>6.6794163893195577</v>
      </c>
      <c r="H921" s="115">
        <f>F921*('Mieszkalne-ankiety'!$S$138/'Mieszkalne-ankiety'!$D$138)</f>
        <v>2.1166472939727888E-2</v>
      </c>
      <c r="I921" s="89">
        <f>F921*('Mieszkalne-ankiety'!$T$138/'Mieszkalne-ankiety'!$D$138)</f>
        <v>4.3264415432961452E-2</v>
      </c>
      <c r="J921" s="95">
        <f>F921*('Mieszkalne-ankiety'!$U$138/'Mieszkalne-ankiety'!$D$138)</f>
        <v>93.796152792678939</v>
      </c>
    </row>
    <row r="922" spans="2:10" x14ac:dyDescent="0.25">
      <c r="B922" s="80" t="s">
        <v>1133</v>
      </c>
      <c r="C922" s="80" t="s">
        <v>1452</v>
      </c>
      <c r="D922" s="82" t="s">
        <v>1838</v>
      </c>
      <c r="E922" s="82" t="s">
        <v>640</v>
      </c>
      <c r="F922" s="26">
        <v>147.53</v>
      </c>
      <c r="G922" s="98">
        <f>F922*('Mieszkalne-ankiety'!$R$138/'Mieszkalne-ankiety'!$D$138)</f>
        <v>10.070662237264328</v>
      </c>
      <c r="H922" s="115">
        <f>F922*('Mieszkalne-ankiety'!$S$138/'Mieszkalne-ankiety'!$D$138)</f>
        <v>3.1913027621850339E-2</v>
      </c>
      <c r="I922" s="89">
        <f>F922*('Mieszkalne-ankiety'!$T$138/'Mieszkalne-ankiety'!$D$138)</f>
        <v>6.523044669212881E-2</v>
      </c>
      <c r="J922" s="95">
        <f>F922*('Mieszkalne-ankiety'!$U$138/'Mieszkalne-ankiety'!$D$138)</f>
        <v>141.41795014311626</v>
      </c>
    </row>
    <row r="923" spans="2:10" x14ac:dyDescent="0.25">
      <c r="B923" s="80" t="s">
        <v>1134</v>
      </c>
      <c r="C923" s="80" t="s">
        <v>1452</v>
      </c>
      <c r="D923" s="82" t="s">
        <v>1839</v>
      </c>
      <c r="E923" s="82" t="s">
        <v>640</v>
      </c>
      <c r="F923" s="26">
        <v>74.38</v>
      </c>
      <c r="G923" s="98">
        <f>F923*('Mieszkalne-ankiety'!$R$138/'Mieszkalne-ankiety'!$D$138)</f>
        <v>5.0773121209768899</v>
      </c>
      <c r="H923" s="115">
        <f>F923*('Mieszkalne-ankiety'!$S$138/'Mieszkalne-ankiety'!$D$138)</f>
        <v>1.6089547851374147E-2</v>
      </c>
      <c r="I923" s="89">
        <f>F923*('Mieszkalne-ankiety'!$T$138/'Mieszkalne-ankiety'!$D$138)</f>
        <v>3.2887145834478007E-2</v>
      </c>
      <c r="J923" s="95">
        <f>F923*('Mieszkalne-ankiety'!$U$138/'Mieszkalne-ankiety'!$D$138)</f>
        <v>71.29849611363781</v>
      </c>
    </row>
    <row r="924" spans="2:10" x14ac:dyDescent="0.25">
      <c r="B924" s="80" t="s">
        <v>1135</v>
      </c>
      <c r="C924" s="80" t="s">
        <v>1452</v>
      </c>
      <c r="D924" s="82" t="s">
        <v>1840</v>
      </c>
      <c r="E924" s="82" t="s">
        <v>640</v>
      </c>
      <c r="F924" s="26">
        <v>108.27</v>
      </c>
      <c r="G924" s="98">
        <f>F924*('Mieszkalne-ankiety'!$R$138/'Mieszkalne-ankiety'!$D$138)</f>
        <v>7.3907042664448497</v>
      </c>
      <c r="H924" s="115">
        <f>F924*('Mieszkalne-ankiety'!$S$138/'Mieszkalne-ankiety'!$D$138)</f>
        <v>2.3420480584408161E-2</v>
      </c>
      <c r="I924" s="89">
        <f>F924*('Mieszkalne-ankiety'!$T$138/'Mieszkalne-ankiety'!$D$138)</f>
        <v>4.7871622472424498E-2</v>
      </c>
      <c r="J924" s="95">
        <f>F924*('Mieszkalne-ankiety'!$U$138/'Mieszkalne-ankiety'!$D$138)</f>
        <v>103.78446053002911</v>
      </c>
    </row>
    <row r="925" spans="2:10" x14ac:dyDescent="0.25">
      <c r="B925" s="80" t="s">
        <v>1136</v>
      </c>
      <c r="C925" s="80" t="s">
        <v>1452</v>
      </c>
      <c r="D925" s="82" t="s">
        <v>1841</v>
      </c>
      <c r="E925" s="82" t="s">
        <v>640</v>
      </c>
      <c r="F925" s="26">
        <v>86.95</v>
      </c>
      <c r="G925" s="98">
        <f>F925*('Mieszkalne-ankiety'!$R$138/'Mieszkalne-ankiety'!$D$138)</f>
        <v>5.9353628518276507</v>
      </c>
      <c r="H925" s="115">
        <f>F925*('Mieszkalne-ankiety'!$S$138/'Mieszkalne-ankiety'!$D$138)</f>
        <v>1.8808633848843535E-2</v>
      </c>
      <c r="I925" s="89">
        <f>F925*('Mieszkalne-ankiety'!$T$138/'Mieszkalne-ankiety'!$D$138)</f>
        <v>3.8444976207419511E-2</v>
      </c>
      <c r="J925" s="95">
        <f>F925*('Mieszkalne-ankiety'!$U$138/'Mieszkalne-ankiety'!$D$138)</f>
        <v>83.34773107126658</v>
      </c>
    </row>
    <row r="926" spans="2:10" x14ac:dyDescent="0.25">
      <c r="B926" s="80" t="s">
        <v>1137</v>
      </c>
      <c r="C926" s="80" t="s">
        <v>1452</v>
      </c>
      <c r="D926" s="82" t="s">
        <v>1842</v>
      </c>
      <c r="E926" s="82" t="s">
        <v>640</v>
      </c>
      <c r="F926" s="26">
        <v>104.21</v>
      </c>
      <c r="G926" s="98">
        <f>F926*('Mieszkalne-ankiety'!$R$138/'Mieszkalne-ankiety'!$D$138)</f>
        <v>7.1135613891772209</v>
      </c>
      <c r="H926" s="115">
        <f>F926*('Mieszkalne-ankiety'!$S$138/'Mieszkalne-ankiety'!$D$138)</f>
        <v>2.2542239601931968E-2</v>
      </c>
      <c r="I926" s="89">
        <f>F926*('Mieszkalne-ankiety'!$T$138/'Mieszkalne-ankiety'!$D$138)</f>
        <v>4.6076491898507037E-2</v>
      </c>
      <c r="J926" s="95">
        <f>F926*('Mieszkalne-ankiety'!$U$138/'Mieszkalne-ankiety'!$D$138)</f>
        <v>99.892663081503031</v>
      </c>
    </row>
    <row r="927" spans="2:10" x14ac:dyDescent="0.25">
      <c r="B927" s="80" t="s">
        <v>1138</v>
      </c>
      <c r="C927" s="80" t="s">
        <v>1452</v>
      </c>
      <c r="D927" s="82" t="s">
        <v>1843</v>
      </c>
      <c r="E927" s="82" t="s">
        <v>640</v>
      </c>
      <c r="F927" s="26">
        <v>102.69</v>
      </c>
      <c r="G927" s="98">
        <f>F927*('Mieszkalne-ankiety'!$R$138/'Mieszkalne-ankiety'!$D$138)</f>
        <v>7.0098034646829372</v>
      </c>
      <c r="H927" s="115">
        <f>F927*('Mieszkalne-ankiety'!$S$138/'Mieszkalne-ankiety'!$D$138)</f>
        <v>2.2213440022285712E-2</v>
      </c>
      <c r="I927" s="89">
        <f>F927*('Mieszkalne-ankiety'!$T$138/'Mieszkalne-ankiety'!$D$138)</f>
        <v>4.5404423309257147E-2</v>
      </c>
      <c r="J927" s="95">
        <f>F927*('Mieszkalne-ankiety'!$U$138/'Mieszkalne-ankiety'!$D$138)</f>
        <v>98.435635465306092</v>
      </c>
    </row>
    <row r="928" spans="2:10" x14ac:dyDescent="0.25">
      <c r="B928" s="80" t="s">
        <v>1139</v>
      </c>
      <c r="C928" s="80" t="s">
        <v>1452</v>
      </c>
      <c r="D928" s="82" t="s">
        <v>1844</v>
      </c>
      <c r="E928" s="82" t="s">
        <v>640</v>
      </c>
      <c r="F928" s="26">
        <v>111.89</v>
      </c>
      <c r="G928" s="98">
        <f>F928*('Mieszkalne-ankiety'!$R$138/'Mieszkalne-ankiety'!$D$138)</f>
        <v>7.6378119550430794</v>
      </c>
      <c r="H928" s="115">
        <f>F928*('Mieszkalne-ankiety'!$S$138/'Mieszkalne-ankiety'!$D$138)</f>
        <v>2.4203542741197275E-2</v>
      </c>
      <c r="I928" s="89">
        <f>F928*('Mieszkalne-ankiety'!$T$138/'Mieszkalne-ankiety'!$D$138)</f>
        <v>4.9472206875769621E-2</v>
      </c>
      <c r="J928" s="95">
        <f>F928*('Mieszkalne-ankiety'!$U$138/'Mieszkalne-ankiety'!$D$138)</f>
        <v>107.25448682649818</v>
      </c>
    </row>
    <row r="929" spans="2:10" x14ac:dyDescent="0.25">
      <c r="B929" s="80" t="s">
        <v>1140</v>
      </c>
      <c r="C929" s="80" t="s">
        <v>1452</v>
      </c>
      <c r="D929" s="82" t="s">
        <v>1845</v>
      </c>
      <c r="E929" s="82" t="s">
        <v>640</v>
      </c>
      <c r="F929" s="26">
        <v>115.89</v>
      </c>
      <c r="G929" s="98">
        <f>F929*('Mieszkalne-ankiety'!$R$138/'Mieszkalne-ankiety'!$D$138)</f>
        <v>7.9108591247648805</v>
      </c>
      <c r="H929" s="115">
        <f>F929*('Mieszkalne-ankiety'!$S$138/'Mieszkalne-ankiety'!$D$138)</f>
        <v>2.5068804792897956E-2</v>
      </c>
      <c r="I929" s="89">
        <f>F929*('Mieszkalne-ankiety'!$T$138/'Mieszkalne-ankiety'!$D$138)</f>
        <v>5.1240808426427219E-2</v>
      </c>
      <c r="J929" s="95">
        <f>F929*('Mieszkalne-ankiety'!$U$138/'Mieszkalne-ankiety'!$D$138)</f>
        <v>111.08877002701648</v>
      </c>
    </row>
    <row r="930" spans="2:10" x14ac:dyDescent="0.25">
      <c r="B930" s="80" t="s">
        <v>1141</v>
      </c>
      <c r="C930" s="80" t="s">
        <v>1452</v>
      </c>
      <c r="D930" s="82" t="s">
        <v>1846</v>
      </c>
      <c r="E930" s="82" t="s">
        <v>640</v>
      </c>
      <c r="F930" s="26">
        <v>88.32</v>
      </c>
      <c r="G930" s="98">
        <f>F930*('Mieszkalne-ankiety'!$R$138/'Mieszkalne-ankiety'!$D$138)</f>
        <v>6.028881507457367</v>
      </c>
      <c r="H930" s="115">
        <f>F930*('Mieszkalne-ankiety'!$S$138/'Mieszkalne-ankiety'!$D$138)</f>
        <v>1.9104986101551018E-2</v>
      </c>
      <c r="I930" s="89">
        <f>F930*('Mieszkalne-ankiety'!$T$138/'Mieszkalne-ankiety'!$D$138)</f>
        <v>3.9050722238519728E-2</v>
      </c>
      <c r="J930" s="95">
        <f>F930*('Mieszkalne-ankiety'!$U$138/'Mieszkalne-ankiety'!$D$138)</f>
        <v>84.66097306744409</v>
      </c>
    </row>
    <row r="931" spans="2:10" x14ac:dyDescent="0.25">
      <c r="B931" s="80" t="s">
        <v>1142</v>
      </c>
      <c r="C931" s="80" t="s">
        <v>1452</v>
      </c>
      <c r="D931" s="82" t="s">
        <v>1847</v>
      </c>
      <c r="E931" s="82" t="s">
        <v>640</v>
      </c>
      <c r="F931" s="26">
        <v>109.51</v>
      </c>
      <c r="G931" s="98">
        <f>F931*('Mieszkalne-ankiety'!$R$138/'Mieszkalne-ankiety'!$D$138)</f>
        <v>7.4753488890586084</v>
      </c>
      <c r="H931" s="115">
        <f>F931*('Mieszkalne-ankiety'!$S$138/'Mieszkalne-ankiety'!$D$138)</f>
        <v>2.3688711820435374E-2</v>
      </c>
      <c r="I931" s="89">
        <f>F931*('Mieszkalne-ankiety'!$T$138/'Mieszkalne-ankiety'!$D$138)</f>
        <v>4.8419888953128355E-2</v>
      </c>
      <c r="J931" s="95">
        <f>F931*('Mieszkalne-ankiety'!$U$138/'Mieszkalne-ankiety'!$D$138)</f>
        <v>104.9730883221898</v>
      </c>
    </row>
    <row r="932" spans="2:10" x14ac:dyDescent="0.25">
      <c r="B932" s="80" t="s">
        <v>1143</v>
      </c>
      <c r="C932" s="80" t="s">
        <v>1452</v>
      </c>
      <c r="D932" s="82" t="s">
        <v>1848</v>
      </c>
      <c r="E932" s="82" t="s">
        <v>640</v>
      </c>
      <c r="F932" s="26">
        <v>95.05</v>
      </c>
      <c r="G932" s="98">
        <f>F932*('Mieszkalne-ankiety'!$R$138/'Mieszkalne-ankiety'!$D$138)</f>
        <v>6.4882833705142975</v>
      </c>
      <c r="H932" s="115">
        <f>F932*('Mieszkalne-ankiety'!$S$138/'Mieszkalne-ankiety'!$D$138)</f>
        <v>2.0560789503537413E-2</v>
      </c>
      <c r="I932" s="89">
        <f>F932*('Mieszkalne-ankiety'!$T$138/'Mieszkalne-ankiety'!$D$138)</f>
        <v>4.2026394347501141E-2</v>
      </c>
      <c r="J932" s="95">
        <f>F932*('Mieszkalne-ankiety'!$U$138/'Mieszkalne-ankiety'!$D$138)</f>
        <v>91.112154552316127</v>
      </c>
    </row>
    <row r="933" spans="2:10" x14ac:dyDescent="0.25">
      <c r="B933" s="80" t="s">
        <v>1144</v>
      </c>
      <c r="C933" s="80" t="s">
        <v>1452</v>
      </c>
      <c r="D933" s="82" t="s">
        <v>1849</v>
      </c>
      <c r="E933" s="82" t="s">
        <v>640</v>
      </c>
      <c r="F933" s="26">
        <v>129.97999999999999</v>
      </c>
      <c r="G933" s="98">
        <f>F933*('Mieszkalne-ankiety'!$R$138/'Mieszkalne-ankiety'!$D$138)</f>
        <v>8.872667780109925</v>
      </c>
      <c r="H933" s="115">
        <f>F933*('Mieszkalne-ankiety'!$S$138/'Mieszkalne-ankiety'!$D$138)</f>
        <v>2.8116690370013599E-2</v>
      </c>
      <c r="I933" s="89">
        <f>F933*('Mieszkalne-ankiety'!$T$138/'Mieszkalne-ankiety'!$D$138)</f>
        <v>5.7470707388618598E-2</v>
      </c>
      <c r="J933" s="95">
        <f>F933*('Mieszkalne-ankiety'!$U$138/'Mieszkalne-ankiety'!$D$138)</f>
        <v>124.59503260084219</v>
      </c>
    </row>
    <row r="934" spans="2:10" x14ac:dyDescent="0.25">
      <c r="B934" s="80" t="s">
        <v>1145</v>
      </c>
      <c r="C934" s="80" t="s">
        <v>1452</v>
      </c>
      <c r="D934" s="82" t="s">
        <v>1850</v>
      </c>
      <c r="E934" s="82" t="s">
        <v>640</v>
      </c>
      <c r="F934" s="26">
        <v>134.87</v>
      </c>
      <c r="G934" s="98">
        <f>F934*('Mieszkalne-ankiety'!$R$138/'Mieszkalne-ankiety'!$D$138)</f>
        <v>9.2064679450948272</v>
      </c>
      <c r="H934" s="115">
        <f>F934*('Mieszkalne-ankiety'!$S$138/'Mieszkalne-ankiety'!$D$138)</f>
        <v>2.9174473228217684E-2</v>
      </c>
      <c r="I934" s="89">
        <f>F934*('Mieszkalne-ankiety'!$T$138/'Mieszkalne-ankiety'!$D$138)</f>
        <v>5.9632822784297518E-2</v>
      </c>
      <c r="J934" s="95">
        <f>F934*('Mieszkalne-ankiety'!$U$138/'Mieszkalne-ankiety'!$D$138)</f>
        <v>129.28244381347582</v>
      </c>
    </row>
    <row r="935" spans="2:10" x14ac:dyDescent="0.25">
      <c r="B935" s="80" t="s">
        <v>1146</v>
      </c>
      <c r="C935" s="80" t="s">
        <v>1452</v>
      </c>
      <c r="D935" s="82" t="s">
        <v>1851</v>
      </c>
      <c r="E935" s="82" t="s">
        <v>640</v>
      </c>
      <c r="F935" s="26">
        <v>84.79</v>
      </c>
      <c r="G935" s="98">
        <f>F935*('Mieszkalne-ankiety'!$R$138/'Mieszkalne-ankiety'!$D$138)</f>
        <v>5.7879173801778778</v>
      </c>
      <c r="H935" s="115">
        <f>F935*('Mieszkalne-ankiety'!$S$138/'Mieszkalne-ankiety'!$D$138)</f>
        <v>1.8341392340925168E-2</v>
      </c>
      <c r="I935" s="89">
        <f>F935*('Mieszkalne-ankiety'!$T$138/'Mieszkalne-ankiety'!$D$138)</f>
        <v>3.7489931370064407E-2</v>
      </c>
      <c r="J935" s="95">
        <f>F935*('Mieszkalne-ankiety'!$U$138/'Mieszkalne-ankiety'!$D$138)</f>
        <v>81.277218142986698</v>
      </c>
    </row>
    <row r="936" spans="2:10" x14ac:dyDescent="0.25">
      <c r="B936" s="80" t="s">
        <v>1147</v>
      </c>
      <c r="C936" s="80" t="s">
        <v>1452</v>
      </c>
      <c r="D936" s="82" t="s">
        <v>1852</v>
      </c>
      <c r="E936" s="82" t="s">
        <v>640</v>
      </c>
      <c r="F936" s="26">
        <v>114.27</v>
      </c>
      <c r="G936" s="98">
        <f>F936*('Mieszkalne-ankiety'!$R$138/'Mieszkalne-ankiety'!$D$138)</f>
        <v>7.8002750210275513</v>
      </c>
      <c r="H936" s="115">
        <f>F936*('Mieszkalne-ankiety'!$S$138/'Mieszkalne-ankiety'!$D$138)</f>
        <v>2.471837366195918E-2</v>
      </c>
      <c r="I936" s="89">
        <f>F936*('Mieszkalne-ankiety'!$T$138/'Mieszkalne-ankiety'!$D$138)</f>
        <v>5.0524524798410887E-2</v>
      </c>
      <c r="J936" s="95">
        <f>F936*('Mieszkalne-ankiety'!$U$138/'Mieszkalne-ankiety'!$D$138)</f>
        <v>109.53588533080656</v>
      </c>
    </row>
    <row r="937" spans="2:10" x14ac:dyDescent="0.25">
      <c r="B937" s="80" t="s">
        <v>1148</v>
      </c>
      <c r="C937" s="80" t="s">
        <v>1452</v>
      </c>
      <c r="D937" s="82" t="s">
        <v>1853</v>
      </c>
      <c r="E937" s="82" t="s">
        <v>640</v>
      </c>
      <c r="F937" s="26">
        <v>122.11</v>
      </c>
      <c r="G937" s="98">
        <f>F937*('Mieszkalne-ankiety'!$R$138/'Mieszkalne-ankiety'!$D$138)</f>
        <v>8.3354474736822812</v>
      </c>
      <c r="H937" s="115">
        <f>F937*('Mieszkalne-ankiety'!$S$138/'Mieszkalne-ankiety'!$D$138)</f>
        <v>2.6414287283292516E-2</v>
      </c>
      <c r="I937" s="89">
        <f>F937*('Mieszkalne-ankiety'!$T$138/'Mieszkalne-ankiety'!$D$138)</f>
        <v>5.3990983837699784E-2</v>
      </c>
      <c r="J937" s="95">
        <f>F937*('Mieszkalne-ankiety'!$U$138/'Mieszkalne-ankiety'!$D$138)</f>
        <v>117.05108040382244</v>
      </c>
    </row>
    <row r="938" spans="2:10" x14ac:dyDescent="0.25">
      <c r="B938" s="80" t="s">
        <v>474</v>
      </c>
      <c r="C938" s="80" t="s">
        <v>1452</v>
      </c>
      <c r="D938" s="82" t="s">
        <v>1854</v>
      </c>
      <c r="E938" s="82" t="s">
        <v>640</v>
      </c>
      <c r="F938" s="26">
        <v>118.77</v>
      </c>
      <c r="G938" s="98">
        <f>F938*('Mieszkalne-ankiety'!$R$138/'Mieszkalne-ankiety'!$D$138)</f>
        <v>8.1074530869645773</v>
      </c>
      <c r="H938" s="115">
        <f>F938*('Mieszkalne-ankiety'!$S$138/'Mieszkalne-ankiety'!$D$138)</f>
        <v>2.5691793470122445E-2</v>
      </c>
      <c r="I938" s="89">
        <f>F938*('Mieszkalne-ankiety'!$T$138/'Mieszkalne-ankiety'!$D$138)</f>
        <v>5.2514201542900686E-2</v>
      </c>
      <c r="J938" s="95">
        <f>F938*('Mieszkalne-ankiety'!$U$138/'Mieszkalne-ankiety'!$D$138)</f>
        <v>113.84945393138966</v>
      </c>
    </row>
    <row r="939" spans="2:10" x14ac:dyDescent="0.25">
      <c r="B939" s="80" t="s">
        <v>1149</v>
      </c>
      <c r="C939" s="80" t="s">
        <v>1452</v>
      </c>
      <c r="D939" s="82" t="s">
        <v>1855</v>
      </c>
      <c r="E939" s="82" t="s">
        <v>640</v>
      </c>
      <c r="F939" s="26">
        <v>122.93</v>
      </c>
      <c r="G939" s="98">
        <f>F939*('Mieszkalne-ankiety'!$R$138/'Mieszkalne-ankiety'!$D$138)</f>
        <v>8.3914221434752516</v>
      </c>
      <c r="H939" s="115">
        <f>F939*('Mieszkalne-ankiety'!$S$138/'Mieszkalne-ankiety'!$D$138)</f>
        <v>2.6591666003891155E-2</v>
      </c>
      <c r="I939" s="89">
        <f>F939*('Mieszkalne-ankiety'!$T$138/'Mieszkalne-ankiety'!$D$138)</f>
        <v>5.4353547155584589E-2</v>
      </c>
      <c r="J939" s="95">
        <f>F939*('Mieszkalne-ankiety'!$U$138/'Mieszkalne-ankiety'!$D$138)</f>
        <v>117.8371084599287</v>
      </c>
    </row>
    <row r="940" spans="2:10" x14ac:dyDescent="0.25">
      <c r="B940" s="80" t="s">
        <v>1150</v>
      </c>
      <c r="C940" s="80" t="s">
        <v>1452</v>
      </c>
      <c r="D940" s="82" t="s">
        <v>1856</v>
      </c>
      <c r="E940" s="82" t="s">
        <v>640</v>
      </c>
      <c r="F940" s="26">
        <v>157.69</v>
      </c>
      <c r="G940" s="98">
        <f>F940*('Mieszkalne-ankiety'!$R$138/'Mieszkalne-ankiety'!$D$138)</f>
        <v>10.764202048357701</v>
      </c>
      <c r="H940" s="115">
        <f>F940*('Mieszkalne-ankiety'!$S$138/'Mieszkalne-ankiety'!$D$138)</f>
        <v>3.4110793233170067E-2</v>
      </c>
      <c r="I940" s="89">
        <f>F940*('Mieszkalne-ankiety'!$T$138/'Mieszkalne-ankiety'!$D$138)</f>
        <v>6.9722694630799109E-2</v>
      </c>
      <c r="J940" s="95">
        <f>F940*('Mieszkalne-ankiety'!$U$138/'Mieszkalne-ankiety'!$D$138)</f>
        <v>151.15702947243273</v>
      </c>
    </row>
    <row r="941" spans="2:10" x14ac:dyDescent="0.25">
      <c r="B941" s="80" t="s">
        <v>1151</v>
      </c>
      <c r="C941" s="80" t="s">
        <v>1452</v>
      </c>
      <c r="D941" s="82" t="s">
        <v>1857</v>
      </c>
      <c r="E941" s="82" t="s">
        <v>640</v>
      </c>
      <c r="F941" s="26">
        <v>107.23</v>
      </c>
      <c r="G941" s="98">
        <f>F941*('Mieszkalne-ankiety'!$R$138/'Mieszkalne-ankiety'!$D$138)</f>
        <v>7.319712002317182</v>
      </c>
      <c r="H941" s="115">
        <f>F941*('Mieszkalne-ankiety'!$S$138/'Mieszkalne-ankiety'!$D$138)</f>
        <v>2.3195512450965985E-2</v>
      </c>
      <c r="I941" s="89">
        <f>F941*('Mieszkalne-ankiety'!$T$138/'Mieszkalne-ankiety'!$D$138)</f>
        <v>4.7411786069253524E-2</v>
      </c>
      <c r="J941" s="95">
        <f>F941*('Mieszkalne-ankiety'!$U$138/'Mieszkalne-ankiety'!$D$138)</f>
        <v>102.78754689789436</v>
      </c>
    </row>
    <row r="942" spans="2:10" x14ac:dyDescent="0.25">
      <c r="B942" s="80" t="s">
        <v>1152</v>
      </c>
      <c r="C942" s="80" t="s">
        <v>1452</v>
      </c>
      <c r="D942" s="82" t="s">
        <v>1858</v>
      </c>
      <c r="E942" s="82" t="s">
        <v>640</v>
      </c>
      <c r="F942" s="26">
        <v>88.13</v>
      </c>
      <c r="G942" s="98">
        <f>F942*('Mieszkalne-ankiety'!$R$138/'Mieszkalne-ankiety'!$D$138)</f>
        <v>6.0159117668955808</v>
      </c>
      <c r="H942" s="115">
        <f>F942*('Mieszkalne-ankiety'!$S$138/'Mieszkalne-ankiety'!$D$138)</f>
        <v>1.9063886154095235E-2</v>
      </c>
      <c r="I942" s="89">
        <f>F942*('Mieszkalne-ankiety'!$T$138/'Mieszkalne-ankiety'!$D$138)</f>
        <v>3.8966713664863498E-2</v>
      </c>
      <c r="J942" s="95">
        <f>F942*('Mieszkalne-ankiety'!$U$138/'Mieszkalne-ankiety'!$D$138)</f>
        <v>84.478844615419462</v>
      </c>
    </row>
    <row r="943" spans="2:10" x14ac:dyDescent="0.25">
      <c r="B943" s="80" t="s">
        <v>1153</v>
      </c>
      <c r="C943" s="80" t="s">
        <v>1452</v>
      </c>
      <c r="D943" s="82" t="s">
        <v>1859</v>
      </c>
      <c r="E943" s="82" t="s">
        <v>640</v>
      </c>
      <c r="F943" s="26">
        <v>115.92</v>
      </c>
      <c r="G943" s="98">
        <f>F943*('Mieszkalne-ankiety'!$R$138/'Mieszkalne-ankiety'!$D$138)</f>
        <v>7.9129069785377943</v>
      </c>
      <c r="H943" s="115">
        <f>F943*('Mieszkalne-ankiety'!$S$138/'Mieszkalne-ankiety'!$D$138)</f>
        <v>2.5075294258285714E-2</v>
      </c>
      <c r="I943" s="89">
        <f>F943*('Mieszkalne-ankiety'!$T$138/'Mieszkalne-ankiety'!$D$138)</f>
        <v>5.1254072938057151E-2</v>
      </c>
      <c r="J943" s="95">
        <f>F943*('Mieszkalne-ankiety'!$U$138/'Mieszkalne-ankiety'!$D$138)</f>
        <v>111.11752715102037</v>
      </c>
    </row>
    <row r="944" spans="2:10" x14ac:dyDescent="0.25">
      <c r="B944" s="80" t="s">
        <v>1154</v>
      </c>
      <c r="C944" s="80" t="s">
        <v>1452</v>
      </c>
      <c r="D944" s="82" t="s">
        <v>1860</v>
      </c>
      <c r="E944" s="82" t="s">
        <v>640</v>
      </c>
      <c r="F944" s="26">
        <v>100.38</v>
      </c>
      <c r="G944" s="98">
        <f>F944*('Mieszkalne-ankiety'!$R$138/'Mieszkalne-ankiety'!$D$138)</f>
        <v>6.852118724168597</v>
      </c>
      <c r="H944" s="115">
        <f>F944*('Mieszkalne-ankiety'!$S$138/'Mieszkalne-ankiety'!$D$138)</f>
        <v>2.1713751187428569E-2</v>
      </c>
      <c r="I944" s="89">
        <f>F944*('Mieszkalne-ankiety'!$T$138/'Mieszkalne-ankiety'!$D$138)</f>
        <v>4.4383055913752384E-2</v>
      </c>
      <c r="J944" s="95">
        <f>F944*('Mieszkalne-ankiety'!$U$138/'Mieszkalne-ankiety'!$D$138)</f>
        <v>96.221336917006766</v>
      </c>
    </row>
    <row r="945" spans="2:10" x14ac:dyDescent="0.25">
      <c r="B945" s="80" t="s">
        <v>1155</v>
      </c>
      <c r="C945" s="80" t="s">
        <v>1452</v>
      </c>
      <c r="D945" s="82" t="s">
        <v>1861</v>
      </c>
      <c r="E945" s="82" t="s">
        <v>640</v>
      </c>
      <c r="F945" s="26">
        <v>81.69</v>
      </c>
      <c r="G945" s="98">
        <f>F945*('Mieszkalne-ankiety'!$R$138/'Mieszkalne-ankiety'!$D$138)</f>
        <v>5.5763058236434819</v>
      </c>
      <c r="H945" s="115">
        <f>F945*('Mieszkalne-ankiety'!$S$138/'Mieszkalne-ankiety'!$D$138)</f>
        <v>1.7670814250857141E-2</v>
      </c>
      <c r="I945" s="89">
        <f>F945*('Mieszkalne-ankiety'!$T$138/'Mieszkalne-ankiety'!$D$138)</f>
        <v>3.6119265168304764E-2</v>
      </c>
      <c r="J945" s="95">
        <f>F945*('Mieszkalne-ankiety'!$U$138/'Mieszkalne-ankiety'!$D$138)</f>
        <v>78.305648662585</v>
      </c>
    </row>
    <row r="946" spans="2:10" x14ac:dyDescent="0.25">
      <c r="B946" s="80" t="s">
        <v>1156</v>
      </c>
      <c r="C946" s="80" t="s">
        <v>1452</v>
      </c>
      <c r="D946" s="82" t="s">
        <v>1862</v>
      </c>
      <c r="E946" s="82" t="s">
        <v>640</v>
      </c>
      <c r="F946" s="26">
        <v>110.46</v>
      </c>
      <c r="G946" s="98">
        <f>F946*('Mieszkalne-ankiety'!$R$138/'Mieszkalne-ankiety'!$D$138)</f>
        <v>7.5401975918675355</v>
      </c>
      <c r="H946" s="115">
        <f>F946*('Mieszkalne-ankiety'!$S$138/'Mieszkalne-ankiety'!$D$138)</f>
        <v>2.3894211557714283E-2</v>
      </c>
      <c r="I946" s="89">
        <f>F946*('Mieszkalne-ankiety'!$T$138/'Mieszkalne-ankiety'!$D$138)</f>
        <v>4.8839931821409527E-2</v>
      </c>
      <c r="J946" s="95">
        <f>F946*('Mieszkalne-ankiety'!$U$138/'Mieszkalne-ankiety'!$D$138)</f>
        <v>105.88373058231288</v>
      </c>
    </row>
    <row r="947" spans="2:10" x14ac:dyDescent="0.25">
      <c r="B947" s="80" t="s">
        <v>1157</v>
      </c>
      <c r="C947" s="80" t="s">
        <v>1452</v>
      </c>
      <c r="D947" s="82" t="s">
        <v>1863</v>
      </c>
      <c r="E947" s="82" t="s">
        <v>640</v>
      </c>
      <c r="F947" s="26">
        <v>107.29</v>
      </c>
      <c r="G947" s="98">
        <f>F947*('Mieszkalne-ankiety'!$R$138/'Mieszkalne-ankiety'!$D$138)</f>
        <v>7.3238077098630088</v>
      </c>
      <c r="H947" s="115">
        <f>F947*('Mieszkalne-ankiety'!$S$138/'Mieszkalne-ankiety'!$D$138)</f>
        <v>2.3208491381741497E-2</v>
      </c>
      <c r="I947" s="89">
        <f>F947*('Mieszkalne-ankiety'!$T$138/'Mieszkalne-ankiety'!$D$138)</f>
        <v>4.7438315092513388E-2</v>
      </c>
      <c r="J947" s="95">
        <f>F947*('Mieszkalne-ankiety'!$U$138/'Mieszkalne-ankiety'!$D$138)</f>
        <v>102.84506114590214</v>
      </c>
    </row>
    <row r="948" spans="2:10" x14ac:dyDescent="0.25">
      <c r="B948" s="80" t="s">
        <v>1158</v>
      </c>
      <c r="C948" s="80" t="s">
        <v>1452</v>
      </c>
      <c r="D948" s="82" t="s">
        <v>1864</v>
      </c>
      <c r="E948" s="82" t="s">
        <v>640</v>
      </c>
      <c r="F948" s="26">
        <v>112.11</v>
      </c>
      <c r="G948" s="98">
        <f>F948*('Mieszkalne-ankiety'!$R$138/'Mieszkalne-ankiety'!$D$138)</f>
        <v>7.6528295493777785</v>
      </c>
      <c r="H948" s="115">
        <f>F948*('Mieszkalne-ankiety'!$S$138/'Mieszkalne-ankiety'!$D$138)</f>
        <v>2.4251132154040813E-2</v>
      </c>
      <c r="I948" s="89">
        <f>F948*('Mieszkalne-ankiety'!$T$138/'Mieszkalne-ankiety'!$D$138)</f>
        <v>4.956947996105579E-2</v>
      </c>
      <c r="J948" s="95">
        <f>F948*('Mieszkalne-ankiety'!$U$138/'Mieszkalne-ankiety'!$D$138)</f>
        <v>107.46537240252668</v>
      </c>
    </row>
    <row r="949" spans="2:10" x14ac:dyDescent="0.25">
      <c r="B949" s="80" t="s">
        <v>1159</v>
      </c>
      <c r="C949" s="80" t="s">
        <v>1452</v>
      </c>
      <c r="D949" s="82" t="s">
        <v>975</v>
      </c>
      <c r="E949" s="82" t="s">
        <v>640</v>
      </c>
      <c r="F949" s="26">
        <v>119.28</v>
      </c>
      <c r="G949" s="98">
        <f>F949*('Mieszkalne-ankiety'!$R$138/'Mieszkalne-ankiety'!$D$138)</f>
        <v>8.1422666011041063</v>
      </c>
      <c r="H949" s="115">
        <f>F949*('Mieszkalne-ankiety'!$S$138/'Mieszkalne-ankiety'!$D$138)</f>
        <v>2.5802114381714283E-2</v>
      </c>
      <c r="I949" s="89">
        <f>F949*('Mieszkalne-ankiety'!$T$138/'Mieszkalne-ankiety'!$D$138)</f>
        <v>5.2739698240609534E-2</v>
      </c>
      <c r="J949" s="95">
        <f>F949*('Mieszkalne-ankiety'!$U$138/'Mieszkalne-ankiety'!$D$138)</f>
        <v>114.33832503945574</v>
      </c>
    </row>
    <row r="950" spans="2:10" x14ac:dyDescent="0.25">
      <c r="B950" s="80" t="s">
        <v>1160</v>
      </c>
      <c r="C950" s="80" t="s">
        <v>1452</v>
      </c>
      <c r="D950" s="82" t="s">
        <v>976</v>
      </c>
      <c r="E950" s="82" t="s">
        <v>640</v>
      </c>
      <c r="F950" s="26">
        <v>101.03</v>
      </c>
      <c r="G950" s="98">
        <f>F950*('Mieszkalne-ankiety'!$R$138/'Mieszkalne-ankiety'!$D$138)</f>
        <v>6.8964888892483902</v>
      </c>
      <c r="H950" s="115">
        <f>F950*('Mieszkalne-ankiety'!$S$138/'Mieszkalne-ankiety'!$D$138)</f>
        <v>2.185435627082993E-2</v>
      </c>
      <c r="I950" s="89">
        <f>F950*('Mieszkalne-ankiety'!$T$138/'Mieszkalne-ankiety'!$D$138)</f>
        <v>4.4670453665734244E-2</v>
      </c>
      <c r="J950" s="95">
        <f>F950*('Mieszkalne-ankiety'!$U$138/'Mieszkalne-ankiety'!$D$138)</f>
        <v>96.844407937090992</v>
      </c>
    </row>
    <row r="951" spans="2:10" x14ac:dyDescent="0.25">
      <c r="B951" s="80" t="s">
        <v>1161</v>
      </c>
      <c r="C951" s="80" t="s">
        <v>1452</v>
      </c>
      <c r="D951" s="82" t="s">
        <v>1865</v>
      </c>
      <c r="E951" s="82" t="s">
        <v>640</v>
      </c>
      <c r="F951" s="26">
        <v>87.81</v>
      </c>
      <c r="G951" s="98">
        <f>F951*('Mieszkalne-ankiety'!$R$138/'Mieszkalne-ankiety'!$D$138)</f>
        <v>5.9940679933178371</v>
      </c>
      <c r="H951" s="115">
        <f>F951*('Mieszkalne-ankiety'!$S$138/'Mieszkalne-ankiety'!$D$138)</f>
        <v>1.8994665189959181E-2</v>
      </c>
      <c r="I951" s="89">
        <f>F951*('Mieszkalne-ankiety'!$T$138/'Mieszkalne-ankiety'!$D$138)</f>
        <v>3.8825225540810894E-2</v>
      </c>
      <c r="J951" s="95">
        <f>F951*('Mieszkalne-ankiety'!$U$138/'Mieszkalne-ankiety'!$D$138)</f>
        <v>84.172101959378011</v>
      </c>
    </row>
    <row r="952" spans="2:10" x14ac:dyDescent="0.25">
      <c r="B952" s="80" t="s">
        <v>1162</v>
      </c>
      <c r="C952" s="80" t="s">
        <v>1452</v>
      </c>
      <c r="D952" s="82" t="s">
        <v>1866</v>
      </c>
      <c r="E952" s="82" t="s">
        <v>640</v>
      </c>
      <c r="F952" s="26">
        <v>109.06</v>
      </c>
      <c r="G952" s="98">
        <f>F952*('Mieszkalne-ankiety'!$R$138/'Mieszkalne-ankiety'!$D$138)</f>
        <v>7.4446310824649053</v>
      </c>
      <c r="H952" s="115">
        <f>F952*('Mieszkalne-ankiety'!$S$138/'Mieszkalne-ankiety'!$D$138)</f>
        <v>2.3591369839619045E-2</v>
      </c>
      <c r="I952" s="89">
        <f>F952*('Mieszkalne-ankiety'!$T$138/'Mieszkalne-ankiety'!$D$138)</f>
        <v>4.8220921278679371E-2</v>
      </c>
      <c r="J952" s="95">
        <f>F952*('Mieszkalne-ankiety'!$U$138/'Mieszkalne-ankiety'!$D$138)</f>
        <v>104.54173146213148</v>
      </c>
    </row>
    <row r="953" spans="2:10" x14ac:dyDescent="0.25">
      <c r="B953" s="80" t="s">
        <v>1163</v>
      </c>
      <c r="C953" s="80" t="s">
        <v>1452</v>
      </c>
      <c r="D953" s="82" t="s">
        <v>978</v>
      </c>
      <c r="E953" s="82" t="s">
        <v>640</v>
      </c>
      <c r="F953" s="26">
        <v>72.12</v>
      </c>
      <c r="G953" s="98">
        <f>F953*('Mieszkalne-ankiety'!$R$138/'Mieszkalne-ankiety'!$D$138)</f>
        <v>4.9230404700840733</v>
      </c>
      <c r="H953" s="115">
        <f>F953*('Mieszkalne-ankiety'!$S$138/'Mieszkalne-ankiety'!$D$138)</f>
        <v>1.5600674792163266E-2</v>
      </c>
      <c r="I953" s="89">
        <f>F953*('Mieszkalne-ankiety'!$T$138/'Mieszkalne-ankiety'!$D$138)</f>
        <v>3.1887885958356468E-2</v>
      </c>
      <c r="J953" s="95">
        <f>F953*('Mieszkalne-ankiety'!$U$138/'Mieszkalne-ankiety'!$D$138)</f>
        <v>69.13212610534498</v>
      </c>
    </row>
    <row r="954" spans="2:10" x14ac:dyDescent="0.25">
      <c r="B954" s="80" t="s">
        <v>1164</v>
      </c>
      <c r="C954" s="80" t="s">
        <v>1452</v>
      </c>
      <c r="D954" s="82" t="s">
        <v>979</v>
      </c>
      <c r="E954" s="82" t="s">
        <v>640</v>
      </c>
      <c r="F954" s="26">
        <v>119.28</v>
      </c>
      <c r="G954" s="98">
        <f>F954*('Mieszkalne-ankiety'!$R$138/'Mieszkalne-ankiety'!$D$138)</f>
        <v>8.1422666011041063</v>
      </c>
      <c r="H954" s="115">
        <f>F954*('Mieszkalne-ankiety'!$S$138/'Mieszkalne-ankiety'!$D$138)</f>
        <v>2.5802114381714283E-2</v>
      </c>
      <c r="I954" s="89">
        <f>F954*('Mieszkalne-ankiety'!$T$138/'Mieszkalne-ankiety'!$D$138)</f>
        <v>5.2739698240609534E-2</v>
      </c>
      <c r="J954" s="95">
        <f>F954*('Mieszkalne-ankiety'!$U$138/'Mieszkalne-ankiety'!$D$138)</f>
        <v>114.33832503945574</v>
      </c>
    </row>
    <row r="955" spans="2:10" x14ac:dyDescent="0.25">
      <c r="B955" s="80" t="s">
        <v>1165</v>
      </c>
      <c r="C955" s="80" t="s">
        <v>1452</v>
      </c>
      <c r="D955" s="82" t="s">
        <v>1867</v>
      </c>
      <c r="E955" s="82" t="s">
        <v>640</v>
      </c>
      <c r="F955" s="26">
        <v>127.05</v>
      </c>
      <c r="G955" s="98">
        <f>F955*('Mieszkalne-ankiety'!$R$138/'Mieszkalne-ankiety'!$D$138)</f>
        <v>8.6726607282887063</v>
      </c>
      <c r="H955" s="115">
        <f>F955*('Mieszkalne-ankiety'!$S$138/'Mieszkalne-ankiety'!$D$138)</f>
        <v>2.7482885917142853E-2</v>
      </c>
      <c r="I955" s="89">
        <f>F955*('Mieszkalne-ankiety'!$T$138/'Mieszkalne-ankiety'!$D$138)</f>
        <v>5.6175206752761914E-2</v>
      </c>
      <c r="J955" s="95">
        <f>F955*('Mieszkalne-ankiety'!$U$138/'Mieszkalne-ankiety'!$D$138)</f>
        <v>121.78642015646254</v>
      </c>
    </row>
    <row r="956" spans="2:10" x14ac:dyDescent="0.25">
      <c r="B956" s="80" t="s">
        <v>534</v>
      </c>
      <c r="C956" s="80" t="s">
        <v>1452</v>
      </c>
      <c r="D956" s="82" t="s">
        <v>1159</v>
      </c>
      <c r="E956" s="82" t="s">
        <v>640</v>
      </c>
      <c r="F956" s="26">
        <v>113.68</v>
      </c>
      <c r="G956" s="98">
        <f>F956*('Mieszkalne-ankiety'!$R$138/'Mieszkalne-ankiety'!$D$138)</f>
        <v>7.7600005634935858</v>
      </c>
      <c r="H956" s="115">
        <f>F956*('Mieszkalne-ankiety'!$S$138/'Mieszkalne-ankiety'!$D$138)</f>
        <v>2.4590747509333332E-2</v>
      </c>
      <c r="I956" s="89">
        <f>F956*('Mieszkalne-ankiety'!$T$138/'Mieszkalne-ankiety'!$D$138)</f>
        <v>5.0263656069688897E-2</v>
      </c>
      <c r="J956" s="95">
        <f>F956*('Mieszkalne-ankiety'!$U$138/'Mieszkalne-ankiety'!$D$138)</f>
        <v>108.97032855873013</v>
      </c>
    </row>
    <row r="957" spans="2:10" x14ac:dyDescent="0.25">
      <c r="B957" s="80" t="s">
        <v>1166</v>
      </c>
      <c r="C957" s="80" t="s">
        <v>1452</v>
      </c>
      <c r="D957" s="82" t="s">
        <v>1868</v>
      </c>
      <c r="E957" s="82" t="s">
        <v>640</v>
      </c>
      <c r="F957" s="26">
        <v>63.61</v>
      </c>
      <c r="G957" s="98">
        <f>F957*('Mieszkalne-ankiety'!$R$138/'Mieszkalne-ankiety'!$D$138)</f>
        <v>4.3421326165009413</v>
      </c>
      <c r="H957" s="115">
        <f>F957*('Mieszkalne-ankiety'!$S$138/'Mieszkalne-ankiety'!$D$138)</f>
        <v>1.3759829777170067E-2</v>
      </c>
      <c r="I957" s="89">
        <f>F957*('Mieszkalne-ankiety'!$T$138/'Mieszkalne-ankiety'!$D$138)</f>
        <v>2.8125186159332429E-2</v>
      </c>
      <c r="J957" s="95">
        <f>F957*('Mieszkalne-ankiety'!$U$138/'Mieszkalne-ankiety'!$D$138)</f>
        <v>60.974688596242281</v>
      </c>
    </row>
    <row r="958" spans="2:10" x14ac:dyDescent="0.25">
      <c r="B958" s="80" t="s">
        <v>1167</v>
      </c>
      <c r="C958" s="80" t="s">
        <v>1452</v>
      </c>
      <c r="D958" s="82" t="s">
        <v>1869</v>
      </c>
      <c r="E958" s="82" t="s">
        <v>640</v>
      </c>
      <c r="F958" s="26">
        <v>116.59</v>
      </c>
      <c r="G958" s="98">
        <f>F958*('Mieszkalne-ankiety'!$R$138/'Mieszkalne-ankiety'!$D$138)</f>
        <v>7.9586423794661965</v>
      </c>
      <c r="H958" s="115">
        <f>F958*('Mieszkalne-ankiety'!$S$138/'Mieszkalne-ankiety'!$D$138)</f>
        <v>2.5220225651945576E-2</v>
      </c>
      <c r="I958" s="89">
        <f>F958*('Mieszkalne-ankiety'!$T$138/'Mieszkalne-ankiety'!$D$138)</f>
        <v>5.1550313697792297E-2</v>
      </c>
      <c r="J958" s="95">
        <f>F958*('Mieszkalne-ankiety'!$U$138/'Mieszkalne-ankiety'!$D$138)</f>
        <v>111.75976958710719</v>
      </c>
    </row>
    <row r="959" spans="2:10" x14ac:dyDescent="0.25">
      <c r="B959" s="80" t="s">
        <v>1168</v>
      </c>
      <c r="C959" s="80" t="s">
        <v>1452</v>
      </c>
      <c r="D959" s="82" t="s">
        <v>433</v>
      </c>
      <c r="E959" s="82" t="s">
        <v>640</v>
      </c>
      <c r="F959" s="26">
        <v>110.69</v>
      </c>
      <c r="G959" s="98">
        <f>F959*('Mieszkalne-ankiety'!$R$138/'Mieszkalne-ankiety'!$D$138)</f>
        <v>7.5558978041265394</v>
      </c>
      <c r="H959" s="115">
        <f>F959*('Mieszkalne-ankiety'!$S$138/'Mieszkalne-ankiety'!$D$138)</f>
        <v>2.3943964125687073E-2</v>
      </c>
      <c r="I959" s="89">
        <f>F959*('Mieszkalne-ankiety'!$T$138/'Mieszkalne-ankiety'!$D$138)</f>
        <v>4.8941626410572342E-2</v>
      </c>
      <c r="J959" s="95">
        <f>F959*('Mieszkalne-ankiety'!$U$138/'Mieszkalne-ankiety'!$D$138)</f>
        <v>106.10420186634269</v>
      </c>
    </row>
    <row r="960" spans="2:10" x14ac:dyDescent="0.25">
      <c r="B960" s="80" t="s">
        <v>1169</v>
      </c>
      <c r="C960" s="80" t="s">
        <v>1452</v>
      </c>
      <c r="D960" s="82" t="s">
        <v>1870</v>
      </c>
      <c r="E960" s="82" t="s">
        <v>640</v>
      </c>
      <c r="F960" s="26">
        <v>130.04</v>
      </c>
      <c r="G960" s="98">
        <f>F960*('Mieszkalne-ankiety'!$R$138/'Mieszkalne-ankiety'!$D$138)</f>
        <v>8.8767634876557509</v>
      </c>
      <c r="H960" s="115">
        <f>F960*('Mieszkalne-ankiety'!$S$138/'Mieszkalne-ankiety'!$D$138)</f>
        <v>2.8129669300789112E-2</v>
      </c>
      <c r="I960" s="89">
        <f>F960*('Mieszkalne-ankiety'!$T$138/'Mieszkalne-ankiety'!$D$138)</f>
        <v>5.7497236411878462E-2</v>
      </c>
      <c r="J960" s="95">
        <f>F960*('Mieszkalne-ankiety'!$U$138/'Mieszkalne-ankiety'!$D$138)</f>
        <v>124.65254684884997</v>
      </c>
    </row>
    <row r="961" spans="2:10" x14ac:dyDescent="0.25">
      <c r="B961" s="80" t="s">
        <v>1170</v>
      </c>
      <c r="C961" s="80" t="s">
        <v>1452</v>
      </c>
      <c r="D961" s="82" t="s">
        <v>1871</v>
      </c>
      <c r="E961" s="82" t="s">
        <v>640</v>
      </c>
      <c r="F961" s="26">
        <v>114.56</v>
      </c>
      <c r="G961" s="98">
        <f>F961*('Mieszkalne-ankiety'!$R$138/'Mieszkalne-ankiety'!$D$138)</f>
        <v>7.8200709408323821</v>
      </c>
      <c r="H961" s="115">
        <f>F961*('Mieszkalne-ankiety'!$S$138/'Mieszkalne-ankiety'!$D$138)</f>
        <v>2.478110516070748E-2</v>
      </c>
      <c r="I961" s="89">
        <f>F961*('Mieszkalne-ankiety'!$T$138/'Mieszkalne-ankiety'!$D$138)</f>
        <v>5.0652748410833566E-2</v>
      </c>
      <c r="J961" s="95">
        <f>F961*('Mieszkalne-ankiety'!$U$138/'Mieszkalne-ankiety'!$D$138)</f>
        <v>109.81387086284415</v>
      </c>
    </row>
    <row r="962" spans="2:10" x14ac:dyDescent="0.25">
      <c r="B962" s="80" t="s">
        <v>1171</v>
      </c>
      <c r="C962" s="80" t="s">
        <v>1452</v>
      </c>
      <c r="D962" s="82" t="s">
        <v>983</v>
      </c>
      <c r="E962" s="82" t="s">
        <v>640</v>
      </c>
      <c r="F962" s="26">
        <v>91.95</v>
      </c>
      <c r="G962" s="98">
        <f>F962*('Mieszkalne-ankiety'!$R$138/'Mieszkalne-ankiety'!$D$138)</f>
        <v>6.2766718139799016</v>
      </c>
      <c r="H962" s="115">
        <f>F962*('Mieszkalne-ankiety'!$S$138/'Mieszkalne-ankiety'!$D$138)</f>
        <v>1.9890211413469385E-2</v>
      </c>
      <c r="I962" s="89">
        <f>F962*('Mieszkalne-ankiety'!$T$138/'Mieszkalne-ankiety'!$D$138)</f>
        <v>4.0655728145741504E-2</v>
      </c>
      <c r="J962" s="95">
        <f>F962*('Mieszkalne-ankiety'!$U$138/'Mieszkalne-ankiety'!$D$138)</f>
        <v>88.140585071914458</v>
      </c>
    </row>
    <row r="963" spans="2:10" x14ac:dyDescent="0.25">
      <c r="B963" s="80" t="s">
        <v>1172</v>
      </c>
      <c r="C963" s="80" t="s">
        <v>1452</v>
      </c>
      <c r="D963" s="82" t="s">
        <v>1872</v>
      </c>
      <c r="E963" s="82" t="s">
        <v>640</v>
      </c>
      <c r="F963" s="26">
        <v>137.47</v>
      </c>
      <c r="G963" s="98">
        <f>F963*('Mieszkalne-ankiety'!$R$138/'Mieszkalne-ankiety'!$D$138)</f>
        <v>9.3839486054139964</v>
      </c>
      <c r="H963" s="115">
        <f>F963*('Mieszkalne-ankiety'!$S$138/'Mieszkalne-ankiety'!$D$138)</f>
        <v>2.9736893561823127E-2</v>
      </c>
      <c r="I963" s="89">
        <f>F963*('Mieszkalne-ankiety'!$T$138/'Mieszkalne-ankiety'!$D$138)</f>
        <v>6.0782413792224953E-2</v>
      </c>
      <c r="J963" s="95">
        <f>F963*('Mieszkalne-ankiety'!$U$138/'Mieszkalne-ankiety'!$D$138)</f>
        <v>131.77472789381272</v>
      </c>
    </row>
    <row r="964" spans="2:10" x14ac:dyDescent="0.25">
      <c r="B964" s="80" t="s">
        <v>1173</v>
      </c>
      <c r="C964" s="80" t="s">
        <v>1452</v>
      </c>
      <c r="D964" s="82" t="s">
        <v>984</v>
      </c>
      <c r="E964" s="82" t="s">
        <v>640</v>
      </c>
      <c r="F964" s="26">
        <v>122.23</v>
      </c>
      <c r="G964" s="98">
        <f>F964*('Mieszkalne-ankiety'!$R$138/'Mieszkalne-ankiety'!$D$138)</f>
        <v>8.3436388887739348</v>
      </c>
      <c r="H964" s="115">
        <f>F964*('Mieszkalne-ankiety'!$S$138/'Mieszkalne-ankiety'!$D$138)</f>
        <v>2.6440245144843538E-2</v>
      </c>
      <c r="I964" s="89">
        <f>F964*('Mieszkalne-ankiety'!$T$138/'Mieszkalne-ankiety'!$D$138)</f>
        <v>5.4044041884219511E-2</v>
      </c>
      <c r="J964" s="95">
        <f>F964*('Mieszkalne-ankiety'!$U$138/'Mieszkalne-ankiety'!$D$138)</f>
        <v>117.16610889983799</v>
      </c>
    </row>
    <row r="965" spans="2:10" x14ac:dyDescent="0.25">
      <c r="B965" s="80" t="s">
        <v>1174</v>
      </c>
      <c r="C965" s="80" t="s">
        <v>1452</v>
      </c>
      <c r="D965" s="82" t="s">
        <v>985</v>
      </c>
      <c r="E965" s="82" t="s">
        <v>640</v>
      </c>
      <c r="F965" s="26">
        <v>105.38</v>
      </c>
      <c r="G965" s="98">
        <f>F965*('Mieszkalne-ankiety'!$R$138/'Mieszkalne-ankiety'!$D$138)</f>
        <v>7.1934276863208479</v>
      </c>
      <c r="H965" s="115">
        <f>F965*('Mieszkalne-ankiety'!$S$138/'Mieszkalne-ankiety'!$D$138)</f>
        <v>2.2795328752054419E-2</v>
      </c>
      <c r="I965" s="89">
        <f>F965*('Mieszkalne-ankiety'!$T$138/'Mieszkalne-ankiety'!$D$138)</f>
        <v>4.6593807852074384E-2</v>
      </c>
      <c r="J965" s="95">
        <f>F965*('Mieszkalne-ankiety'!$U$138/'Mieszkalne-ankiety'!$D$138)</f>
        <v>101.01419091765464</v>
      </c>
    </row>
    <row r="966" spans="2:10" x14ac:dyDescent="0.25">
      <c r="B966" s="80" t="s">
        <v>1175</v>
      </c>
      <c r="C966" s="80" t="s">
        <v>1452</v>
      </c>
      <c r="D966" s="82" t="s">
        <v>1873</v>
      </c>
      <c r="E966" s="82" t="s">
        <v>640</v>
      </c>
      <c r="F966" s="26">
        <v>147.27000000000001</v>
      </c>
      <c r="G966" s="98">
        <f>F966*('Mieszkalne-ankiety'!$R$138/'Mieszkalne-ankiety'!$D$138)</f>
        <v>10.052914171232411</v>
      </c>
      <c r="H966" s="115">
        <f>F966*('Mieszkalne-ankiety'!$S$138/'Mieszkalne-ankiety'!$D$138)</f>
        <v>3.1856785588489797E-2</v>
      </c>
      <c r="I966" s="89">
        <f>F966*('Mieszkalne-ankiety'!$T$138/'Mieszkalne-ankiety'!$D$138)</f>
        <v>6.5115487591336063E-2</v>
      </c>
      <c r="J966" s="95">
        <f>F966*('Mieszkalne-ankiety'!$U$138/'Mieszkalne-ankiety'!$D$138)</f>
        <v>141.16872173508256</v>
      </c>
    </row>
    <row r="967" spans="2:10" x14ac:dyDescent="0.25">
      <c r="B967" s="80" t="s">
        <v>1176</v>
      </c>
      <c r="C967" s="80" t="s">
        <v>1452</v>
      </c>
      <c r="D967" s="82" t="s">
        <v>1874</v>
      </c>
      <c r="E967" s="82" t="s">
        <v>640</v>
      </c>
      <c r="F967" s="26">
        <v>137.25</v>
      </c>
      <c r="G967" s="98">
        <f>F967*('Mieszkalne-ankiety'!$R$138/'Mieszkalne-ankiety'!$D$138)</f>
        <v>9.3689310110792974</v>
      </c>
      <c r="H967" s="115">
        <f>F967*('Mieszkalne-ankiety'!$S$138/'Mieszkalne-ankiety'!$D$138)</f>
        <v>2.9689304148979589E-2</v>
      </c>
      <c r="I967" s="89">
        <f>F967*('Mieszkalne-ankiety'!$T$138/'Mieszkalne-ankiety'!$D$138)</f>
        <v>6.0685140706938784E-2</v>
      </c>
      <c r="J967" s="95">
        <f>F967*('Mieszkalne-ankiety'!$U$138/'Mieszkalne-ankiety'!$D$138)</f>
        <v>131.56384231778421</v>
      </c>
    </row>
    <row r="968" spans="2:10" x14ac:dyDescent="0.25">
      <c r="B968" s="80" t="s">
        <v>1177</v>
      </c>
      <c r="C968" s="80" t="s">
        <v>1452</v>
      </c>
      <c r="D968" s="82" t="s">
        <v>1035</v>
      </c>
      <c r="E968" s="82" t="s">
        <v>640</v>
      </c>
      <c r="F968" s="26">
        <v>70.06</v>
      </c>
      <c r="G968" s="98">
        <f>F968*('Mieszkalne-ankiety'!$R$138/'Mieszkalne-ankiety'!$D$138)</f>
        <v>4.7824211776773451</v>
      </c>
      <c r="H968" s="115">
        <f>F968*('Mieszkalne-ankiety'!$S$138/'Mieszkalne-ankiety'!$D$138)</f>
        <v>1.5155064835537415E-2</v>
      </c>
      <c r="I968" s="89">
        <f>F968*('Mieszkalne-ankiety'!$T$138/'Mieszkalne-ankiety'!$D$138)</f>
        <v>3.0977056159767806E-2</v>
      </c>
      <c r="J968" s="95">
        <f>F968*('Mieszkalne-ankiety'!$U$138/'Mieszkalne-ankiety'!$D$138)</f>
        <v>67.157470257078046</v>
      </c>
    </row>
    <row r="969" spans="2:10" x14ac:dyDescent="0.25">
      <c r="B969" s="80" t="s">
        <v>1178</v>
      </c>
      <c r="C969" s="80" t="s">
        <v>1452</v>
      </c>
      <c r="D969" s="82" t="s">
        <v>1875</v>
      </c>
      <c r="E969" s="82" t="s">
        <v>640</v>
      </c>
      <c r="F969" s="26">
        <v>190.11</v>
      </c>
      <c r="G969" s="98">
        <f>F969*('Mieszkalne-ankiety'!$R$138/'Mieszkalne-ankiety'!$D$138)</f>
        <v>12.9772493589529</v>
      </c>
      <c r="H969" s="115">
        <f>F969*('Mieszkalne-ankiety'!$S$138/'Mieszkalne-ankiety'!$D$138)</f>
        <v>4.1123742162204081E-2</v>
      </c>
      <c r="I969" s="89">
        <f>F969*('Mieszkalne-ankiety'!$T$138/'Mieszkalne-ankiety'!$D$138)</f>
        <v>8.4057210198878934E-2</v>
      </c>
      <c r="J969" s="95">
        <f>F969*('Mieszkalne-ankiety'!$U$138/'Mieszkalne-ankiety'!$D$138)</f>
        <v>182.23389481263357</v>
      </c>
    </row>
    <row r="970" spans="2:10" x14ac:dyDescent="0.25">
      <c r="B970" s="80" t="s">
        <v>1179</v>
      </c>
      <c r="C970" s="80" t="s">
        <v>1452</v>
      </c>
      <c r="D970" s="82" t="s">
        <v>532</v>
      </c>
      <c r="E970" s="82" t="s">
        <v>640</v>
      </c>
      <c r="F970" s="26">
        <v>168.33</v>
      </c>
      <c r="G970" s="98">
        <f>F970*('Mieszkalne-ankiety'!$R$138/'Mieszkalne-ankiety'!$D$138)</f>
        <v>11.490507519817694</v>
      </c>
      <c r="H970" s="115">
        <f>F970*('Mieszkalne-ankiety'!$S$138/'Mieszkalne-ankiety'!$D$138)</f>
        <v>3.6412390290693875E-2</v>
      </c>
      <c r="I970" s="89">
        <f>F970*('Mieszkalne-ankiety'!$T$138/'Mieszkalne-ankiety'!$D$138)</f>
        <v>7.4427174755548317E-2</v>
      </c>
      <c r="J970" s="95">
        <f>F970*('Mieszkalne-ankiety'!$U$138/'Mieszkalne-ankiety'!$D$138)</f>
        <v>161.35622278581141</v>
      </c>
    </row>
    <row r="971" spans="2:10" x14ac:dyDescent="0.25">
      <c r="B971" s="80" t="s">
        <v>1180</v>
      </c>
      <c r="C971" s="80" t="s">
        <v>1452</v>
      </c>
      <c r="D971" s="82" t="s">
        <v>1056</v>
      </c>
      <c r="E971" s="82" t="s">
        <v>640</v>
      </c>
      <c r="F971" s="26">
        <v>77.13</v>
      </c>
      <c r="G971" s="98">
        <f>F971*('Mieszkalne-ankiety'!$R$138/'Mieszkalne-ankiety'!$D$138)</f>
        <v>5.2650320501606283</v>
      </c>
      <c r="H971" s="115">
        <f>F971*('Mieszkalne-ankiety'!$S$138/'Mieszkalne-ankiety'!$D$138)</f>
        <v>1.6684415511918366E-2</v>
      </c>
      <c r="I971" s="89">
        <f>F971*('Mieszkalne-ankiety'!$T$138/'Mieszkalne-ankiety'!$D$138)</f>
        <v>3.4103059400555108E-2</v>
      </c>
      <c r="J971" s="95">
        <f>F971*('Mieszkalne-ankiety'!$U$138/'Mieszkalne-ankiety'!$D$138)</f>
        <v>73.934565813994141</v>
      </c>
    </row>
    <row r="972" spans="2:10" x14ac:dyDescent="0.25">
      <c r="B972" s="80" t="s">
        <v>1181</v>
      </c>
      <c r="C972" s="80" t="s">
        <v>1452</v>
      </c>
      <c r="D972" s="82" t="s">
        <v>1876</v>
      </c>
      <c r="E972" s="82" t="s">
        <v>640</v>
      </c>
      <c r="F972" s="26">
        <v>150.44</v>
      </c>
      <c r="G972" s="98">
        <f>F972*('Mieszkalne-ankiety'!$R$138/'Mieszkalne-ankiety'!$D$138)</f>
        <v>10.269304053236937</v>
      </c>
      <c r="H972" s="115">
        <f>F972*('Mieszkalne-ankiety'!$S$138/'Mieszkalne-ankiety'!$D$138)</f>
        <v>3.2542505764462583E-2</v>
      </c>
      <c r="I972" s="89">
        <f>F972*('Mieszkalne-ankiety'!$T$138/'Mieszkalne-ankiety'!$D$138)</f>
        <v>6.6517104320232209E-2</v>
      </c>
      <c r="J972" s="95">
        <f>F972*('Mieszkalne-ankiety'!$U$138/'Mieszkalne-ankiety'!$D$138)</f>
        <v>144.2073911714933</v>
      </c>
    </row>
    <row r="973" spans="2:10" x14ac:dyDescent="0.25">
      <c r="B973" s="80" t="s">
        <v>1182</v>
      </c>
      <c r="C973" s="80" t="s">
        <v>1452</v>
      </c>
      <c r="D973" s="82" t="s">
        <v>1877</v>
      </c>
      <c r="E973" s="82" t="s">
        <v>640</v>
      </c>
      <c r="F973" s="26">
        <v>112.05</v>
      </c>
      <c r="G973" s="98">
        <f>F973*('Mieszkalne-ankiety'!$R$138/'Mieszkalne-ankiety'!$D$138)</f>
        <v>7.6487338418319517</v>
      </c>
      <c r="H973" s="115">
        <f>F973*('Mieszkalne-ankiety'!$S$138/'Mieszkalne-ankiety'!$D$138)</f>
        <v>2.4238153223265304E-2</v>
      </c>
      <c r="I973" s="89">
        <f>F973*('Mieszkalne-ankiety'!$T$138/'Mieszkalne-ankiety'!$D$138)</f>
        <v>4.9542950937795927E-2</v>
      </c>
      <c r="J973" s="95">
        <f>F973*('Mieszkalne-ankiety'!$U$138/'Mieszkalne-ankiety'!$D$138)</f>
        <v>107.40785815451891</v>
      </c>
    </row>
    <row r="974" spans="2:10" x14ac:dyDescent="0.25">
      <c r="B974" s="80" t="s">
        <v>1183</v>
      </c>
      <c r="C974" s="80" t="s">
        <v>1452</v>
      </c>
      <c r="D974" s="82" t="s">
        <v>1878</v>
      </c>
      <c r="E974" s="82" t="s">
        <v>640</v>
      </c>
      <c r="F974" s="26">
        <v>158.53</v>
      </c>
      <c r="G974" s="98">
        <f>F974*('Mieszkalne-ankiety'!$R$138/'Mieszkalne-ankiety'!$D$138)</f>
        <v>10.821541953999279</v>
      </c>
      <c r="H974" s="115">
        <f>F974*('Mieszkalne-ankiety'!$S$138/'Mieszkalne-ankiety'!$D$138)</f>
        <v>3.4292498264027207E-2</v>
      </c>
      <c r="I974" s="89">
        <f>F974*('Mieszkalne-ankiety'!$T$138/'Mieszkalne-ankiety'!$D$138)</f>
        <v>7.00941009564372E-2</v>
      </c>
      <c r="J974" s="95">
        <f>F974*('Mieszkalne-ankiety'!$U$138/'Mieszkalne-ankiety'!$D$138)</f>
        <v>151.96222894454158</v>
      </c>
    </row>
    <row r="975" spans="2:10" x14ac:dyDescent="0.25">
      <c r="B975" s="80" t="s">
        <v>1184</v>
      </c>
      <c r="C975" s="80" t="s">
        <v>1452</v>
      </c>
      <c r="D975" s="82" t="s">
        <v>1879</v>
      </c>
      <c r="E975" s="82" t="s">
        <v>640</v>
      </c>
      <c r="F975" s="26">
        <v>140.41</v>
      </c>
      <c r="G975" s="98">
        <f>F975*('Mieszkalne-ankiety'!$R$138/'Mieszkalne-ankiety'!$D$138)</f>
        <v>9.58463827515952</v>
      </c>
      <c r="H975" s="115">
        <f>F975*('Mieszkalne-ankiety'!$S$138/'Mieszkalne-ankiety'!$D$138)</f>
        <v>3.0372861169823125E-2</v>
      </c>
      <c r="I975" s="89">
        <f>F975*('Mieszkalne-ankiety'!$T$138/'Mieszkalne-ankiety'!$D$138)</f>
        <v>6.2082335931958284E-2</v>
      </c>
      <c r="J975" s="95">
        <f>F975*('Mieszkalne-ankiety'!$U$138/'Mieszkalne-ankiety'!$D$138)</f>
        <v>134.59292604619367</v>
      </c>
    </row>
    <row r="976" spans="2:10" x14ac:dyDescent="0.25">
      <c r="B976" s="80" t="s">
        <v>1185</v>
      </c>
      <c r="C976" s="80" t="s">
        <v>1452</v>
      </c>
      <c r="D976" s="82" t="s">
        <v>1880</v>
      </c>
      <c r="E976" s="82" t="s">
        <v>640</v>
      </c>
      <c r="F976" s="26">
        <v>88.34</v>
      </c>
      <c r="G976" s="98">
        <f>F976*('Mieszkalne-ankiety'!$R$138/'Mieszkalne-ankiety'!$D$138)</f>
        <v>6.0302467433059759</v>
      </c>
      <c r="H976" s="115">
        <f>F976*('Mieszkalne-ankiety'!$S$138/'Mieszkalne-ankiety'!$D$138)</f>
        <v>1.9109312411809524E-2</v>
      </c>
      <c r="I976" s="89">
        <f>F976*('Mieszkalne-ankiety'!$T$138/'Mieszkalne-ankiety'!$D$138)</f>
        <v>3.905956524627302E-2</v>
      </c>
      <c r="J976" s="95">
        <f>F976*('Mieszkalne-ankiety'!$U$138/'Mieszkalne-ankiety'!$D$138)</f>
        <v>84.680144483446682</v>
      </c>
    </row>
    <row r="977" spans="2:10" x14ac:dyDescent="0.25">
      <c r="B977" s="80" t="s">
        <v>1186</v>
      </c>
      <c r="C977" s="80" t="s">
        <v>1452</v>
      </c>
      <c r="D977" s="82" t="s">
        <v>1881</v>
      </c>
      <c r="E977" s="82" t="s">
        <v>640</v>
      </c>
      <c r="F977" s="26">
        <v>106.49</v>
      </c>
      <c r="G977" s="98">
        <f>F977*('Mieszkalne-ankiety'!$R$138/'Mieszkalne-ankiety'!$D$138)</f>
        <v>7.2691982759186482</v>
      </c>
      <c r="H977" s="115">
        <f>F977*('Mieszkalne-ankiety'!$S$138/'Mieszkalne-ankiety'!$D$138)</f>
        <v>2.3035438971401357E-2</v>
      </c>
      <c r="I977" s="89">
        <f>F977*('Mieszkalne-ankiety'!$T$138/'Mieszkalne-ankiety'!$D$138)</f>
        <v>4.7084594782381861E-2</v>
      </c>
      <c r="J977" s="95">
        <f>F977*('Mieszkalne-ankiety'!$U$138/'Mieszkalne-ankiety'!$D$138)</f>
        <v>102.07820450579847</v>
      </c>
    </row>
    <row r="978" spans="2:10" x14ac:dyDescent="0.25">
      <c r="B978" s="80" t="s">
        <v>1187</v>
      </c>
      <c r="C978" s="80" t="s">
        <v>1452</v>
      </c>
      <c r="D978" s="82" t="s">
        <v>1047</v>
      </c>
      <c r="E978" s="82" t="s">
        <v>640</v>
      </c>
      <c r="F978" s="26">
        <v>127.51</v>
      </c>
      <c r="G978" s="98">
        <f>F978*('Mieszkalne-ankiety'!$R$138/'Mieszkalne-ankiety'!$D$138)</f>
        <v>8.7040611528067124</v>
      </c>
      <c r="H978" s="115">
        <f>F978*('Mieszkalne-ankiety'!$S$138/'Mieszkalne-ankiety'!$D$138)</f>
        <v>2.7582391053088434E-2</v>
      </c>
      <c r="I978" s="89">
        <f>F978*('Mieszkalne-ankiety'!$T$138/'Mieszkalne-ankiety'!$D$138)</f>
        <v>5.6378595931087537E-2</v>
      </c>
      <c r="J978" s="95">
        <f>F978*('Mieszkalne-ankiety'!$U$138/'Mieszkalne-ankiety'!$D$138)</f>
        <v>122.22736272452215</v>
      </c>
    </row>
    <row r="979" spans="2:10" x14ac:dyDescent="0.25">
      <c r="B979" s="80" t="s">
        <v>1188</v>
      </c>
      <c r="C979" s="80" t="s">
        <v>1452</v>
      </c>
      <c r="D979" s="82" t="s">
        <v>427</v>
      </c>
      <c r="E979" s="82" t="s">
        <v>640</v>
      </c>
      <c r="F979" s="26">
        <v>175.88</v>
      </c>
      <c r="G979" s="98">
        <f>F979*('Mieszkalne-ankiety'!$R$138/'Mieszkalne-ankiety'!$D$138)</f>
        <v>12.005884052667591</v>
      </c>
      <c r="H979" s="115">
        <f>F979*('Mieszkalne-ankiety'!$S$138/'Mieszkalne-ankiety'!$D$138)</f>
        <v>3.8045572413278904E-2</v>
      </c>
      <c r="I979" s="89">
        <f>F979*('Mieszkalne-ankiety'!$T$138/'Mieszkalne-ankiety'!$D$138)</f>
        <v>7.7765410182414521E-2</v>
      </c>
      <c r="J979" s="95">
        <f>F979*('Mieszkalne-ankiety'!$U$138/'Mieszkalne-ankiety'!$D$138)</f>
        <v>168.5934323267897</v>
      </c>
    </row>
    <row r="980" spans="2:10" x14ac:dyDescent="0.25">
      <c r="B980" s="80" t="s">
        <v>1189</v>
      </c>
      <c r="C980" s="80" t="s">
        <v>1452</v>
      </c>
      <c r="D980" s="82" t="s">
        <v>1882</v>
      </c>
      <c r="E980" s="82" t="s">
        <v>640</v>
      </c>
      <c r="F980" s="26">
        <v>121.68</v>
      </c>
      <c r="G980" s="98">
        <f>F980*('Mieszkalne-ankiety'!$R$138/'Mieszkalne-ankiety'!$D$138)</f>
        <v>8.306094902937188</v>
      </c>
      <c r="H980" s="115">
        <f>F980*('Mieszkalne-ankiety'!$S$138/'Mieszkalne-ankiety'!$D$138)</f>
        <v>2.6321271612734693E-2</v>
      </c>
      <c r="I980" s="89">
        <f>F980*('Mieszkalne-ankiety'!$T$138/'Mieszkalne-ankiety'!$D$138)</f>
        <v>5.3800859171004092E-2</v>
      </c>
      <c r="J980" s="95">
        <f>F980*('Mieszkalne-ankiety'!$U$138/'Mieszkalne-ankiety'!$D$138)</f>
        <v>116.63889495976673</v>
      </c>
    </row>
    <row r="981" spans="2:10" x14ac:dyDescent="0.25">
      <c r="B981" s="80" t="s">
        <v>1190</v>
      </c>
      <c r="C981" s="80" t="s">
        <v>1452</v>
      </c>
      <c r="D981" s="82" t="s">
        <v>1883</v>
      </c>
      <c r="E981" s="82" t="s">
        <v>640</v>
      </c>
      <c r="F981" s="26">
        <v>189.63</v>
      </c>
      <c r="G981" s="98">
        <f>F981*('Mieszkalne-ankiety'!$R$138/'Mieszkalne-ankiety'!$D$138)</f>
        <v>12.944483698586282</v>
      </c>
      <c r="H981" s="115">
        <f>F981*('Mieszkalne-ankiety'!$S$138/'Mieszkalne-ankiety'!$D$138)</f>
        <v>4.1019910715999995E-2</v>
      </c>
      <c r="I981" s="89">
        <f>F981*('Mieszkalne-ankiety'!$T$138/'Mieszkalne-ankiety'!$D$138)</f>
        <v>8.3844978012800012E-2</v>
      </c>
      <c r="J981" s="95">
        <f>F981*('Mieszkalne-ankiety'!$U$138/'Mieszkalne-ankiety'!$D$138)</f>
        <v>181.77378082857135</v>
      </c>
    </row>
    <row r="982" spans="2:10" x14ac:dyDescent="0.25">
      <c r="B982" s="80" t="s">
        <v>1191</v>
      </c>
      <c r="C982" s="80" t="s">
        <v>1452</v>
      </c>
      <c r="D982" s="82" t="s">
        <v>1884</v>
      </c>
      <c r="E982" s="82" t="s">
        <v>640</v>
      </c>
      <c r="F982" s="26">
        <v>103.36</v>
      </c>
      <c r="G982" s="98">
        <f>F982*('Mieszkalne-ankiety'!$R$138/'Mieszkalne-ankiety'!$D$138)</f>
        <v>7.0555388656113385</v>
      </c>
      <c r="H982" s="115">
        <f>F982*('Mieszkalne-ankiety'!$S$138/'Mieszkalne-ankiety'!$D$138)</f>
        <v>2.2358371415945575E-2</v>
      </c>
      <c r="I982" s="89">
        <f>F982*('Mieszkalne-ankiety'!$T$138/'Mieszkalne-ankiety'!$D$138)</f>
        <v>4.57006640689923E-2</v>
      </c>
      <c r="J982" s="95">
        <f>F982*('Mieszkalne-ankiety'!$U$138/'Mieszkalne-ankiety'!$D$138)</f>
        <v>99.077877901392895</v>
      </c>
    </row>
    <row r="983" spans="2:10" x14ac:dyDescent="0.25">
      <c r="B983" s="80" t="s">
        <v>1192</v>
      </c>
      <c r="C983" s="80" t="s">
        <v>1452</v>
      </c>
      <c r="D983" s="82" t="s">
        <v>1016</v>
      </c>
      <c r="E983" s="82" t="s">
        <v>640</v>
      </c>
      <c r="F983" s="26">
        <v>112.64</v>
      </c>
      <c r="G983" s="98">
        <f>F983*('Mieszkalne-ankiety'!$R$138/'Mieszkalne-ankiety'!$D$138)</f>
        <v>7.6890082993659172</v>
      </c>
      <c r="H983" s="115">
        <f>F983*('Mieszkalne-ankiety'!$S$138/'Mieszkalne-ankiety'!$D$138)</f>
        <v>2.4365779375891156E-2</v>
      </c>
      <c r="I983" s="89">
        <f>F983*('Mieszkalne-ankiety'!$T$138/'Mieszkalne-ankiety'!$D$138)</f>
        <v>4.9803819666517923E-2</v>
      </c>
      <c r="J983" s="95">
        <f>F983*('Mieszkalne-ankiety'!$U$138/'Mieszkalne-ankiety'!$D$138)</f>
        <v>107.97341492659537</v>
      </c>
    </row>
    <row r="984" spans="2:10" x14ac:dyDescent="0.25">
      <c r="B984" s="80" t="s">
        <v>1193</v>
      </c>
      <c r="C984" s="80" t="s">
        <v>1452</v>
      </c>
      <c r="D984" s="82" t="s">
        <v>1168</v>
      </c>
      <c r="E984" s="82" t="s">
        <v>640</v>
      </c>
      <c r="F984" s="26">
        <v>134.72999999999999</v>
      </c>
      <c r="G984" s="98">
        <f>F984*('Mieszkalne-ankiety'!$R$138/'Mieszkalne-ankiety'!$D$138)</f>
        <v>9.1969112941545621</v>
      </c>
      <c r="H984" s="115">
        <f>F984*('Mieszkalne-ankiety'!$S$138/'Mieszkalne-ankiety'!$D$138)</f>
        <v>2.9144189056408157E-2</v>
      </c>
      <c r="I984" s="89">
        <f>F984*('Mieszkalne-ankiety'!$T$138/'Mieszkalne-ankiety'!$D$138)</f>
        <v>5.9570921730024491E-2</v>
      </c>
      <c r="J984" s="95">
        <f>F984*('Mieszkalne-ankiety'!$U$138/'Mieszkalne-ankiety'!$D$138)</f>
        <v>129.14824390145768</v>
      </c>
    </row>
    <row r="985" spans="2:10" x14ac:dyDescent="0.25">
      <c r="B985" s="80" t="s">
        <v>1194</v>
      </c>
      <c r="C985" s="80" t="s">
        <v>1452</v>
      </c>
      <c r="D985" s="82" t="s">
        <v>1155</v>
      </c>
      <c r="E985" s="82" t="s">
        <v>640</v>
      </c>
      <c r="F985" s="26">
        <v>170.55</v>
      </c>
      <c r="G985" s="98">
        <f>F985*('Mieszkalne-ankiety'!$R$138/'Mieszkalne-ankiety'!$D$138)</f>
        <v>11.642048699013293</v>
      </c>
      <c r="H985" s="115">
        <f>F985*('Mieszkalne-ankiety'!$S$138/'Mieszkalne-ankiety'!$D$138)</f>
        <v>3.6892610729387751E-2</v>
      </c>
      <c r="I985" s="89">
        <f>F985*('Mieszkalne-ankiety'!$T$138/'Mieszkalne-ankiety'!$D$138)</f>
        <v>7.5408748616163285E-2</v>
      </c>
      <c r="J985" s="95">
        <f>F985*('Mieszkalne-ankiety'!$U$138/'Mieszkalne-ankiety'!$D$138)</f>
        <v>163.48424996209908</v>
      </c>
    </row>
    <row r="986" spans="2:10" x14ac:dyDescent="0.25">
      <c r="B986" s="80" t="s">
        <v>1195</v>
      </c>
      <c r="C986" s="80" t="s">
        <v>1452</v>
      </c>
      <c r="D986" s="82" t="s">
        <v>1885</v>
      </c>
      <c r="E986" s="82" t="s">
        <v>640</v>
      </c>
      <c r="F986" s="26">
        <v>175.93</v>
      </c>
      <c r="G986" s="98">
        <f>F986*('Mieszkalne-ankiety'!$R$138/'Mieszkalne-ankiety'!$D$138)</f>
        <v>12.009297142289114</v>
      </c>
      <c r="H986" s="115">
        <f>F986*('Mieszkalne-ankiety'!$S$138/'Mieszkalne-ankiety'!$D$138)</f>
        <v>3.8056388188925171E-2</v>
      </c>
      <c r="I986" s="89">
        <f>F986*('Mieszkalne-ankiety'!$T$138/'Mieszkalne-ankiety'!$D$138)</f>
        <v>7.7787517701797745E-2</v>
      </c>
      <c r="J986" s="95">
        <f>F986*('Mieszkalne-ankiety'!$U$138/'Mieszkalne-ankiety'!$D$138)</f>
        <v>168.64136086679619</v>
      </c>
    </row>
    <row r="987" spans="2:10" x14ac:dyDescent="0.25">
      <c r="B987" s="80" t="s">
        <v>1196</v>
      </c>
      <c r="C987" s="80" t="s">
        <v>1452</v>
      </c>
      <c r="D987" s="82" t="s">
        <v>1886</v>
      </c>
      <c r="E987" s="82" t="s">
        <v>640</v>
      </c>
      <c r="F987" s="26">
        <v>124.04</v>
      </c>
      <c r="G987" s="98">
        <f>F987*('Mieszkalne-ankiety'!$R$138/'Mieszkalne-ankiety'!$D$138)</f>
        <v>8.4671927330730501</v>
      </c>
      <c r="H987" s="115">
        <f>F987*('Mieszkalne-ankiety'!$S$138/'Mieszkalne-ankiety'!$D$138)</f>
        <v>2.6831776223238093E-2</v>
      </c>
      <c r="I987" s="89">
        <f>F987*('Mieszkalne-ankiety'!$T$138/'Mieszkalne-ankiety'!$D$138)</f>
        <v>5.4844334085892073E-2</v>
      </c>
      <c r="J987" s="95">
        <f>F987*('Mieszkalne-ankiety'!$U$138/'Mieszkalne-ankiety'!$D$138)</f>
        <v>118.90112204807252</v>
      </c>
    </row>
    <row r="988" spans="2:10" x14ac:dyDescent="0.25">
      <c r="B988" s="80" t="s">
        <v>1197</v>
      </c>
      <c r="C988" s="80" t="s">
        <v>1452</v>
      </c>
      <c r="D988" s="82" t="s">
        <v>1026</v>
      </c>
      <c r="E988" s="82" t="s">
        <v>640</v>
      </c>
      <c r="F988" s="26">
        <v>111.23</v>
      </c>
      <c r="G988" s="98">
        <f>F988*('Mieszkalne-ankiety'!$R$138/'Mieszkalne-ankiety'!$D$138)</f>
        <v>7.5927591720389831</v>
      </c>
      <c r="H988" s="115">
        <f>F988*('Mieszkalne-ankiety'!$S$138/'Mieszkalne-ankiety'!$D$138)</f>
        <v>2.4060774502666665E-2</v>
      </c>
      <c r="I988" s="89">
        <f>F988*('Mieszkalne-ankiety'!$T$138/'Mieszkalne-ankiety'!$D$138)</f>
        <v>4.9180387619911121E-2</v>
      </c>
      <c r="J988" s="95">
        <f>F988*('Mieszkalne-ankiety'!$U$138/'Mieszkalne-ankiety'!$D$138)</f>
        <v>106.62183009841266</v>
      </c>
    </row>
    <row r="989" spans="2:10" x14ac:dyDescent="0.25">
      <c r="B989" s="80" t="s">
        <v>1198</v>
      </c>
      <c r="C989" s="80" t="s">
        <v>1452</v>
      </c>
      <c r="D989" s="82" t="s">
        <v>514</v>
      </c>
      <c r="E989" s="82" t="s">
        <v>640</v>
      </c>
      <c r="F989" s="26">
        <v>133.91999999999999</v>
      </c>
      <c r="G989" s="98">
        <f>F989*('Mieszkalne-ankiety'!$R$138/'Mieszkalne-ankiety'!$D$138)</f>
        <v>9.1416192422858984</v>
      </c>
      <c r="H989" s="115">
        <f>F989*('Mieszkalne-ankiety'!$S$138/'Mieszkalne-ankiety'!$D$138)</f>
        <v>2.8968973490938771E-2</v>
      </c>
      <c r="I989" s="89">
        <f>F989*('Mieszkalne-ankiety'!$T$138/'Mieszkalne-ankiety'!$D$138)</f>
        <v>5.9212779916016332E-2</v>
      </c>
      <c r="J989" s="95">
        <f>F989*('Mieszkalne-ankiety'!$U$138/'Mieszkalne-ankiety'!$D$138)</f>
        <v>128.37180155335273</v>
      </c>
    </row>
    <row r="990" spans="2:10" x14ac:dyDescent="0.25">
      <c r="B990" s="80" t="s">
        <v>1199</v>
      </c>
      <c r="C990" s="80" t="s">
        <v>1452</v>
      </c>
      <c r="D990" s="82" t="s">
        <v>1887</v>
      </c>
      <c r="E990" s="82" t="s">
        <v>640</v>
      </c>
      <c r="F990" s="26">
        <v>46.86</v>
      </c>
      <c r="G990" s="98">
        <f>F990*('Mieszkalne-ankiety'!$R$138/'Mieszkalne-ankiety'!$D$138)</f>
        <v>3.1987475932908991</v>
      </c>
      <c r="H990" s="115">
        <f>F990*('Mieszkalne-ankiety'!$S$138/'Mieszkalne-ankiety'!$D$138)</f>
        <v>1.0136544935673468E-2</v>
      </c>
      <c r="I990" s="89">
        <f>F990*('Mieszkalne-ankiety'!$T$138/'Mieszkalne-ankiety'!$D$138)</f>
        <v>2.0719167165953744E-2</v>
      </c>
      <c r="J990" s="95">
        <f>F990*('Mieszkalne-ankiety'!$U$138/'Mieszkalne-ankiety'!$D$138)</f>
        <v>44.918627694071901</v>
      </c>
    </row>
    <row r="991" spans="2:10" x14ac:dyDescent="0.25">
      <c r="B991" s="80" t="s">
        <v>1200</v>
      </c>
      <c r="C991" s="81" t="s">
        <v>1452</v>
      </c>
      <c r="D991" s="83"/>
      <c r="E991" s="83" t="s">
        <v>640</v>
      </c>
      <c r="F991" s="84">
        <f>'Mieszkalne-ankiety'!D75</f>
        <v>120</v>
      </c>
      <c r="G991" s="98">
        <f>'Mieszkalne-ankiety'!R75</f>
        <v>12.981927932000001</v>
      </c>
      <c r="H991" s="115">
        <f>'Mieszkalne-ankiety'!S75</f>
        <v>3.2879399999999996E-2</v>
      </c>
      <c r="I991" s="89">
        <f>'Mieszkalne-ankiety'!T75</f>
        <v>5.5208600000000004E-2</v>
      </c>
      <c r="J991" s="95">
        <f>'Mieszkalne-ankiety'!U75</f>
        <v>141.97030000000001</v>
      </c>
    </row>
    <row r="992" spans="2:10" x14ac:dyDescent="0.25">
      <c r="B992" s="80" t="s">
        <v>1201</v>
      </c>
      <c r="C992" s="81" t="s">
        <v>1452</v>
      </c>
      <c r="D992" s="83"/>
      <c r="E992" s="83" t="s">
        <v>640</v>
      </c>
      <c r="F992" s="84">
        <f>'Mieszkalne-ankiety'!D76</f>
        <v>78</v>
      </c>
      <c r="G992" s="98">
        <f>'Mieszkalne-ankiety'!R76</f>
        <v>11.554205748000001</v>
      </c>
      <c r="H992" s="115">
        <f>'Mieszkalne-ankiety'!S76</f>
        <v>3.4829399999999996E-2</v>
      </c>
      <c r="I992" s="89">
        <f>'Mieszkalne-ankiety'!T76</f>
        <v>6.1526600000000001E-2</v>
      </c>
      <c r="J992" s="95">
        <f>'Mieszkalne-ankiety'!U76</f>
        <v>141.3877</v>
      </c>
    </row>
    <row r="993" spans="2:10" x14ac:dyDescent="0.25">
      <c r="B993" s="80" t="s">
        <v>1202</v>
      </c>
      <c r="C993" s="80" t="s">
        <v>1453</v>
      </c>
      <c r="D993" s="82" t="s">
        <v>247</v>
      </c>
      <c r="E993" s="82" t="s">
        <v>635</v>
      </c>
      <c r="F993" s="26">
        <v>59.59</v>
      </c>
      <c r="G993" s="98">
        <f>F993*('Mieszkalne-ankiety'!$R$138/'Mieszkalne-ankiety'!$D$138)</f>
        <v>4.0677202109305313</v>
      </c>
      <c r="H993" s="115">
        <f>F993*('Mieszkalne-ankiety'!$S$138/'Mieszkalne-ankiety'!$D$138)</f>
        <v>1.2890241415210883E-2</v>
      </c>
      <c r="I993" s="89">
        <f>F993*('Mieszkalne-ankiety'!$T$138/'Mieszkalne-ankiety'!$D$138)</f>
        <v>2.6347741600921546E-2</v>
      </c>
      <c r="J993" s="95">
        <f>F993*('Mieszkalne-ankiety'!$U$138/'Mieszkalne-ankiety'!$D$138)</f>
        <v>57.121233979721396</v>
      </c>
    </row>
    <row r="994" spans="2:10" x14ac:dyDescent="0.25">
      <c r="B994" s="80" t="s">
        <v>1203</v>
      </c>
      <c r="C994" s="80" t="s">
        <v>1453</v>
      </c>
      <c r="D994" s="82" t="s">
        <v>247</v>
      </c>
      <c r="E994" s="82" t="s">
        <v>635</v>
      </c>
      <c r="F994" s="26">
        <v>119.57</v>
      </c>
      <c r="G994" s="98">
        <f>F994*('Mieszkalne-ankiety'!$R$138/'Mieszkalne-ankiety'!$D$138)</f>
        <v>8.1620625209089379</v>
      </c>
      <c r="H994" s="115">
        <f>F994*('Mieszkalne-ankiety'!$S$138/'Mieszkalne-ankiety'!$D$138)</f>
        <v>2.5864845880462582E-2</v>
      </c>
      <c r="I994" s="89">
        <f>F994*('Mieszkalne-ankiety'!$T$138/'Mieszkalne-ankiety'!$D$138)</f>
        <v>5.2867921853032206E-2</v>
      </c>
      <c r="J994" s="95">
        <f>F994*('Mieszkalne-ankiety'!$U$138/'Mieszkalne-ankiety'!$D$138)</f>
        <v>114.61631057149332</v>
      </c>
    </row>
    <row r="995" spans="2:10" x14ac:dyDescent="0.25">
      <c r="B995" s="80" t="s">
        <v>1204</v>
      </c>
      <c r="C995" s="80" t="s">
        <v>1453</v>
      </c>
      <c r="D995" s="82" t="s">
        <v>1888</v>
      </c>
      <c r="E995" s="82" t="s">
        <v>635</v>
      </c>
      <c r="F995" s="26">
        <v>122.17</v>
      </c>
      <c r="G995" s="98">
        <f>F995*('Mieszkalne-ankiety'!$R$138/'Mieszkalne-ankiety'!$D$138)</f>
        <v>8.3395431812281089</v>
      </c>
      <c r="H995" s="115">
        <f>F995*('Mieszkalne-ankiety'!$S$138/'Mieszkalne-ankiety'!$D$138)</f>
        <v>2.6427266214068025E-2</v>
      </c>
      <c r="I995" s="89">
        <f>F995*('Mieszkalne-ankiety'!$T$138/'Mieszkalne-ankiety'!$D$138)</f>
        <v>5.4017512860959647E-2</v>
      </c>
      <c r="J995" s="95">
        <f>F995*('Mieszkalne-ankiety'!$U$138/'Mieszkalne-ankiety'!$D$138)</f>
        <v>117.10859465183022</v>
      </c>
    </row>
    <row r="996" spans="2:10" x14ac:dyDescent="0.25">
      <c r="B996" s="80" t="s">
        <v>1205</v>
      </c>
      <c r="C996" s="80" t="s">
        <v>1453</v>
      </c>
      <c r="D996" s="82" t="s">
        <v>249</v>
      </c>
      <c r="E996" s="82" t="s">
        <v>635</v>
      </c>
      <c r="F996" s="26">
        <v>133.19</v>
      </c>
      <c r="G996" s="98">
        <f>F996*('Mieszkalne-ankiety'!$R$138/'Mieszkalne-ankiety'!$D$138)</f>
        <v>9.0917881338116704</v>
      </c>
      <c r="H996" s="115">
        <f>F996*('Mieszkalne-ankiety'!$S$138/'Mieszkalne-ankiety'!$D$138)</f>
        <v>2.8811063166503399E-2</v>
      </c>
      <c r="I996" s="89">
        <f>F996*('Mieszkalne-ankiety'!$T$138/'Mieszkalne-ankiety'!$D$138)</f>
        <v>5.8890010133021323E-2</v>
      </c>
      <c r="J996" s="95">
        <f>F996*('Mieszkalne-ankiety'!$U$138/'Mieszkalne-ankiety'!$D$138)</f>
        <v>127.67204486925813</v>
      </c>
    </row>
    <row r="997" spans="2:10" x14ac:dyDescent="0.25">
      <c r="B997" s="80" t="s">
        <v>1206</v>
      </c>
      <c r="C997" s="80" t="s">
        <v>1453</v>
      </c>
      <c r="D997" s="82" t="s">
        <v>1889</v>
      </c>
      <c r="E997" s="82" t="s">
        <v>635</v>
      </c>
      <c r="F997" s="26">
        <v>100.78</v>
      </c>
      <c r="G997" s="98">
        <f>F997*('Mieszkalne-ankiety'!$R$138/'Mieszkalne-ankiety'!$D$138)</f>
        <v>6.8794234411407773</v>
      </c>
      <c r="H997" s="115">
        <f>F997*('Mieszkalne-ankiety'!$S$138/'Mieszkalne-ankiety'!$D$138)</f>
        <v>2.1800277392598637E-2</v>
      </c>
      <c r="I997" s="89">
        <f>F997*('Mieszkalne-ankiety'!$T$138/'Mieszkalne-ankiety'!$D$138)</f>
        <v>4.4559916068818151E-2</v>
      </c>
      <c r="J997" s="95">
        <f>F997*('Mieszkalne-ankiety'!$U$138/'Mieszkalne-ankiety'!$D$138)</f>
        <v>96.604765237058601</v>
      </c>
    </row>
    <row r="998" spans="2:10" x14ac:dyDescent="0.25">
      <c r="B998" s="80" t="s">
        <v>1207</v>
      </c>
      <c r="C998" s="80" t="s">
        <v>1453</v>
      </c>
      <c r="D998" s="82" t="s">
        <v>1890</v>
      </c>
      <c r="E998" s="82" t="s">
        <v>635</v>
      </c>
      <c r="F998" s="26">
        <v>151.30000000000001</v>
      </c>
      <c r="G998" s="98">
        <f>F998*('Mieszkalne-ankiety'!$R$138/'Mieszkalne-ankiety'!$D$138)</f>
        <v>10.328009194727125</v>
      </c>
      <c r="H998" s="115">
        <f>F998*('Mieszkalne-ankiety'!$S$138/'Mieszkalne-ankiety'!$D$138)</f>
        <v>3.2728537105578229E-2</v>
      </c>
      <c r="I998" s="89">
        <f>F998*('Mieszkalne-ankiety'!$T$138/'Mieszkalne-ankiety'!$D$138)</f>
        <v>6.6897353653623592E-2</v>
      </c>
      <c r="J998" s="95">
        <f>F998*('Mieszkalne-ankiety'!$U$138/'Mieszkalne-ankiety'!$D$138)</f>
        <v>145.03176205960474</v>
      </c>
    </row>
    <row r="999" spans="2:10" x14ac:dyDescent="0.25">
      <c r="B999" s="80" t="s">
        <v>1208</v>
      </c>
      <c r="C999" s="80" t="s">
        <v>1453</v>
      </c>
      <c r="D999" s="82" t="s">
        <v>517</v>
      </c>
      <c r="E999" s="82" t="s">
        <v>635</v>
      </c>
      <c r="F999" s="26">
        <v>150.91</v>
      </c>
      <c r="G999" s="98">
        <f>F999*('Mieszkalne-ankiety'!$R$138/'Mieszkalne-ankiety'!$D$138)</f>
        <v>10.301387095679248</v>
      </c>
      <c r="H999" s="115">
        <f>F999*('Mieszkalne-ankiety'!$S$138/'Mieszkalne-ankiety'!$D$138)</f>
        <v>3.2644174055537413E-2</v>
      </c>
      <c r="I999" s="89">
        <f>F999*('Mieszkalne-ankiety'!$T$138/'Mieszkalne-ankiety'!$D$138)</f>
        <v>6.6724915002434479E-2</v>
      </c>
      <c r="J999" s="95">
        <f>F999*('Mieszkalne-ankiety'!$U$138/'Mieszkalne-ankiety'!$D$138)</f>
        <v>144.65791944755421</v>
      </c>
    </row>
    <row r="1000" spans="2:10" x14ac:dyDescent="0.25">
      <c r="B1000" s="80" t="s">
        <v>1209</v>
      </c>
      <c r="C1000" s="80" t="s">
        <v>1453</v>
      </c>
      <c r="D1000" s="82" t="s">
        <v>1891</v>
      </c>
      <c r="E1000" s="82" t="s">
        <v>635</v>
      </c>
      <c r="F1000" s="26">
        <v>141.63999999999999</v>
      </c>
      <c r="G1000" s="98">
        <f>F1000*('Mieszkalne-ankiety'!$R$138/'Mieszkalne-ankiety'!$D$138)</f>
        <v>9.6686002798489739</v>
      </c>
      <c r="H1000" s="115">
        <f>F1000*('Mieszkalne-ankiety'!$S$138/'Mieszkalne-ankiety'!$D$138)</f>
        <v>3.0638929250721082E-2</v>
      </c>
      <c r="I1000" s="89">
        <f>F1000*('Mieszkalne-ankiety'!$T$138/'Mieszkalne-ankiety'!$D$138)</f>
        <v>6.2626180908785495E-2</v>
      </c>
      <c r="J1000" s="95">
        <f>F1000*('Mieszkalne-ankiety'!$U$138/'Mieszkalne-ankiety'!$D$138)</f>
        <v>135.77196813035303</v>
      </c>
    </row>
    <row r="1001" spans="2:10" x14ac:dyDescent="0.25">
      <c r="B1001" s="80" t="s">
        <v>1210</v>
      </c>
      <c r="C1001" s="80" t="s">
        <v>1453</v>
      </c>
      <c r="D1001" s="82" t="s">
        <v>449</v>
      </c>
      <c r="E1001" s="82" t="s">
        <v>635</v>
      </c>
      <c r="F1001" s="26">
        <v>125.4</v>
      </c>
      <c r="G1001" s="98">
        <f>F1001*('Mieszkalne-ankiety'!$R$138/'Mieszkalne-ankiety'!$D$138)</f>
        <v>8.5600287707784624</v>
      </c>
      <c r="H1001" s="115">
        <f>F1001*('Mieszkalne-ankiety'!$S$138/'Mieszkalne-ankiety'!$D$138)</f>
        <v>2.7125965320816327E-2</v>
      </c>
      <c r="I1001" s="89">
        <f>F1001*('Mieszkalne-ankiety'!$T$138/'Mieszkalne-ankiety'!$D$138)</f>
        <v>5.5445658613115657E-2</v>
      </c>
      <c r="J1001" s="95">
        <f>F1001*('Mieszkalne-ankiety'!$U$138/'Mieszkalne-ankiety'!$D$138)</f>
        <v>120.20477833624875</v>
      </c>
    </row>
    <row r="1002" spans="2:10" x14ac:dyDescent="0.25">
      <c r="B1002" s="80" t="s">
        <v>1211</v>
      </c>
      <c r="C1002" s="80" t="s">
        <v>1453</v>
      </c>
      <c r="D1002" s="82" t="s">
        <v>703</v>
      </c>
      <c r="E1002" s="82" t="s">
        <v>635</v>
      </c>
      <c r="F1002" s="26">
        <v>123.27</v>
      </c>
      <c r="G1002" s="98">
        <f>F1002*('Mieszkalne-ankiety'!$R$138/'Mieszkalne-ankiety'!$D$138)</f>
        <v>8.4146311529016025</v>
      </c>
      <c r="H1002" s="115">
        <f>F1002*('Mieszkalne-ankiety'!$S$138/'Mieszkalne-ankiety'!$D$138)</f>
        <v>2.6665213278285711E-2</v>
      </c>
      <c r="I1002" s="89">
        <f>F1002*('Mieszkalne-ankiety'!$T$138/'Mieszkalne-ankiety'!$D$138)</f>
        <v>5.4503878287390485E-2</v>
      </c>
      <c r="J1002" s="95">
        <f>F1002*('Mieszkalne-ankiety'!$U$138/'Mieszkalne-ankiety'!$D$138)</f>
        <v>118.16302253197274</v>
      </c>
    </row>
    <row r="1003" spans="2:10" x14ac:dyDescent="0.25">
      <c r="B1003" s="80" t="s">
        <v>1212</v>
      </c>
      <c r="C1003" s="80" t="s">
        <v>1453</v>
      </c>
      <c r="D1003" s="82" t="s">
        <v>515</v>
      </c>
      <c r="E1003" s="82" t="s">
        <v>635</v>
      </c>
      <c r="F1003" s="26">
        <v>94.88</v>
      </c>
      <c r="G1003" s="98">
        <f>F1003*('Mieszkalne-ankiety'!$R$138/'Mieszkalne-ankiety'!$D$138)</f>
        <v>6.4766788658011203</v>
      </c>
      <c r="H1003" s="115">
        <f>F1003*('Mieszkalne-ankiety'!$S$138/'Mieszkalne-ankiety'!$D$138)</f>
        <v>2.0524015866340135E-2</v>
      </c>
      <c r="I1003" s="89">
        <f>F1003*('Mieszkalne-ankiety'!$T$138/'Mieszkalne-ankiety'!$D$138)</f>
        <v>4.1951228781598189E-2</v>
      </c>
      <c r="J1003" s="95">
        <f>F1003*('Mieszkalne-ankiety'!$U$138/'Mieszkalne-ankiety'!$D$138)</f>
        <v>90.949197516294106</v>
      </c>
    </row>
    <row r="1004" spans="2:10" x14ac:dyDescent="0.25">
      <c r="B1004" s="80" t="s">
        <v>1213</v>
      </c>
      <c r="C1004" s="80" t="s">
        <v>1453</v>
      </c>
      <c r="D1004" s="82" t="s">
        <v>700</v>
      </c>
      <c r="E1004" s="82" t="s">
        <v>635</v>
      </c>
      <c r="F1004" s="26">
        <v>92.25</v>
      </c>
      <c r="G1004" s="98">
        <f>F1004*('Mieszkalne-ankiety'!$R$138/'Mieszkalne-ankiety'!$D$138)</f>
        <v>6.2971503517090364</v>
      </c>
      <c r="H1004" s="115">
        <f>F1004*('Mieszkalne-ankiety'!$S$138/'Mieszkalne-ankiety'!$D$138)</f>
        <v>1.9955106067346937E-2</v>
      </c>
      <c r="I1004" s="89">
        <f>F1004*('Mieszkalne-ankiety'!$T$138/'Mieszkalne-ankiety'!$D$138)</f>
        <v>4.0788373262040822E-2</v>
      </c>
      <c r="J1004" s="95">
        <f>F1004*('Mieszkalne-ankiety'!$U$138/'Mieszkalne-ankiety'!$D$138)</f>
        <v>88.428156311953316</v>
      </c>
    </row>
    <row r="1005" spans="2:10" x14ac:dyDescent="0.25">
      <c r="B1005" s="80" t="s">
        <v>1214</v>
      </c>
      <c r="C1005" s="80" t="s">
        <v>1453</v>
      </c>
      <c r="D1005" s="82" t="s">
        <v>699</v>
      </c>
      <c r="E1005" s="82" t="s">
        <v>635</v>
      </c>
      <c r="F1005" s="26">
        <v>86.4</v>
      </c>
      <c r="G1005" s="98">
        <f>F1005*('Mieszkalne-ankiety'!$R$138/'Mieszkalne-ankiety'!$D$138)</f>
        <v>5.897818865990903</v>
      </c>
      <c r="H1005" s="115">
        <f>F1005*('Mieszkalne-ankiety'!$S$138/'Mieszkalne-ankiety'!$D$138)</f>
        <v>1.8689660316734694E-2</v>
      </c>
      <c r="I1005" s="89">
        <f>F1005*('Mieszkalne-ankiety'!$T$138/'Mieszkalne-ankiety'!$D$138)</f>
        <v>3.8201793494204092E-2</v>
      </c>
      <c r="J1005" s="95">
        <f>F1005*('Mieszkalne-ankiety'!$U$138/'Mieszkalne-ankiety'!$D$138)</f>
        <v>82.820517131195317</v>
      </c>
    </row>
    <row r="1006" spans="2:10" x14ac:dyDescent="0.25">
      <c r="B1006" s="80" t="s">
        <v>1215</v>
      </c>
      <c r="C1006" s="80" t="s">
        <v>1453</v>
      </c>
      <c r="D1006" s="82" t="s">
        <v>158</v>
      </c>
      <c r="E1006" s="82" t="s">
        <v>635</v>
      </c>
      <c r="F1006" s="26">
        <v>112.41</v>
      </c>
      <c r="G1006" s="98">
        <f>F1006*('Mieszkalne-ankiety'!$R$138/'Mieszkalne-ankiety'!$D$138)</f>
        <v>7.6733080871069133</v>
      </c>
      <c r="H1006" s="115">
        <f>F1006*('Mieszkalne-ankiety'!$S$138/'Mieszkalne-ankiety'!$D$138)</f>
        <v>2.4316026807918365E-2</v>
      </c>
      <c r="I1006" s="89">
        <f>F1006*('Mieszkalne-ankiety'!$T$138/'Mieszkalne-ankiety'!$D$138)</f>
        <v>4.9702125077355108E-2</v>
      </c>
      <c r="J1006" s="95">
        <f>F1006*('Mieszkalne-ankiety'!$U$138/'Mieszkalne-ankiety'!$D$138)</f>
        <v>107.75294364256555</v>
      </c>
    </row>
    <row r="1007" spans="2:10" x14ac:dyDescent="0.25">
      <c r="B1007" s="80" t="s">
        <v>1216</v>
      </c>
      <c r="C1007" s="80" t="s">
        <v>1453</v>
      </c>
      <c r="D1007" s="82" t="s">
        <v>698</v>
      </c>
      <c r="E1007" s="82" t="s">
        <v>635</v>
      </c>
      <c r="F1007" s="26">
        <v>103.56</v>
      </c>
      <c r="G1007" s="98">
        <f>F1007*('Mieszkalne-ankiety'!$R$138/'Mieszkalne-ankiety'!$D$138)</f>
        <v>7.0691912240974295</v>
      </c>
      <c r="H1007" s="115">
        <f>F1007*('Mieszkalne-ankiety'!$S$138/'Mieszkalne-ankiety'!$D$138)</f>
        <v>2.2401634518530611E-2</v>
      </c>
      <c r="I1007" s="89">
        <f>F1007*('Mieszkalne-ankiety'!$T$138/'Mieszkalne-ankiety'!$D$138)</f>
        <v>4.5789094146525176E-2</v>
      </c>
      <c r="J1007" s="95">
        <f>F1007*('Mieszkalne-ankiety'!$U$138/'Mieszkalne-ankiety'!$D$138)</f>
        <v>99.26959206141882</v>
      </c>
    </row>
    <row r="1008" spans="2:10" x14ac:dyDescent="0.25">
      <c r="B1008" s="80" t="s">
        <v>1217</v>
      </c>
      <c r="C1008" s="80" t="s">
        <v>1453</v>
      </c>
      <c r="D1008" s="82" t="s">
        <v>448</v>
      </c>
      <c r="E1008" s="82" t="s">
        <v>635</v>
      </c>
      <c r="F1008" s="26">
        <v>113.96</v>
      </c>
      <c r="G1008" s="98">
        <f>F1008*('Mieszkalne-ankiety'!$R$138/'Mieszkalne-ankiety'!$D$138)</f>
        <v>7.7791138653741116</v>
      </c>
      <c r="H1008" s="115">
        <f>F1008*('Mieszkalne-ankiety'!$S$138/'Mieszkalne-ankiety'!$D$138)</f>
        <v>2.4651315852952379E-2</v>
      </c>
      <c r="I1008" s="89">
        <f>F1008*('Mieszkalne-ankiety'!$T$138/'Mieszkalne-ankiety'!$D$138)</f>
        <v>5.0387458178234923E-2</v>
      </c>
      <c r="J1008" s="95">
        <f>F1008*('Mieszkalne-ankiety'!$U$138/'Mieszkalne-ankiety'!$D$138)</f>
        <v>109.2387283827664</v>
      </c>
    </row>
    <row r="1009" spans="2:10" x14ac:dyDescent="0.25">
      <c r="B1009" s="80" t="s">
        <v>1218</v>
      </c>
      <c r="C1009" s="80" t="s">
        <v>1453</v>
      </c>
      <c r="D1009" s="82" t="s">
        <v>1892</v>
      </c>
      <c r="E1009" s="82" t="s">
        <v>635</v>
      </c>
      <c r="F1009" s="26">
        <v>121.09</v>
      </c>
      <c r="G1009" s="98">
        <f>F1009*('Mieszkalne-ankiety'!$R$138/'Mieszkalne-ankiety'!$D$138)</f>
        <v>8.2658204454032216</v>
      </c>
      <c r="H1009" s="115">
        <f>F1009*('Mieszkalne-ankiety'!$S$138/'Mieszkalne-ankiety'!$D$138)</f>
        <v>2.6193645460108841E-2</v>
      </c>
      <c r="I1009" s="89">
        <f>F1009*('Mieszkalne-ankiety'!$T$138/'Mieszkalne-ankiety'!$D$138)</f>
        <v>5.3539990442282095E-2</v>
      </c>
      <c r="J1009" s="95">
        <f>F1009*('Mieszkalne-ankiety'!$U$138/'Mieszkalne-ankiety'!$D$138)</f>
        <v>116.07333818769028</v>
      </c>
    </row>
    <row r="1010" spans="2:10" x14ac:dyDescent="0.25">
      <c r="B1010" s="80" t="s">
        <v>1219</v>
      </c>
      <c r="C1010" s="80" t="s">
        <v>1453</v>
      </c>
      <c r="D1010" s="82" t="s">
        <v>1893</v>
      </c>
      <c r="E1010" s="82" t="s">
        <v>635</v>
      </c>
      <c r="F1010" s="26">
        <v>83.02</v>
      </c>
      <c r="G1010" s="98">
        <f>F1010*('Mieszkalne-ankiety'!$R$138/'Mieszkalne-ankiety'!$D$138)</f>
        <v>5.6670940075759804</v>
      </c>
      <c r="H1010" s="115">
        <f>F1010*('Mieszkalne-ankiety'!$S$138/'Mieszkalne-ankiety'!$D$138)</f>
        <v>1.7958513883047617E-2</v>
      </c>
      <c r="I1010" s="89">
        <f>F1010*('Mieszkalne-ankiety'!$T$138/'Mieszkalne-ankiety'!$D$138)</f>
        <v>3.6707325183898416E-2</v>
      </c>
      <c r="J1010" s="95">
        <f>F1010*('Mieszkalne-ankiety'!$U$138/'Mieszkalne-ankiety'!$D$138)</f>
        <v>79.580547826757339</v>
      </c>
    </row>
    <row r="1011" spans="2:10" x14ac:dyDescent="0.25">
      <c r="B1011" s="80" t="s">
        <v>1220</v>
      </c>
      <c r="C1011" s="80" t="s">
        <v>1453</v>
      </c>
      <c r="D1011" s="82" t="s">
        <v>1728</v>
      </c>
      <c r="E1011" s="82" t="s">
        <v>635</v>
      </c>
      <c r="F1011" s="26">
        <v>98.75</v>
      </c>
      <c r="G1011" s="98">
        <f>F1011*('Mieszkalne-ankiety'!$R$138/'Mieszkalne-ankiety'!$D$138)</f>
        <v>6.7408520025069629</v>
      </c>
      <c r="H1011" s="115">
        <f>F1011*('Mieszkalne-ankiety'!$S$138/'Mieszkalne-ankiety'!$D$138)</f>
        <v>2.1361156901360541E-2</v>
      </c>
      <c r="I1011" s="89">
        <f>F1011*('Mieszkalne-ankiety'!$T$138/'Mieszkalne-ankiety'!$D$138)</f>
        <v>4.366235078185942E-2</v>
      </c>
      <c r="J1011" s="95">
        <f>F1011*('Mieszkalne-ankiety'!$U$138/'Mieszkalne-ankiety'!$D$138)</f>
        <v>94.658866512795555</v>
      </c>
    </row>
    <row r="1012" spans="2:10" x14ac:dyDescent="0.25">
      <c r="B1012" s="80" t="s">
        <v>1221</v>
      </c>
      <c r="C1012" s="80" t="s">
        <v>1453</v>
      </c>
      <c r="D1012" s="82" t="s">
        <v>523</v>
      </c>
      <c r="E1012" s="82" t="s">
        <v>635</v>
      </c>
      <c r="F1012" s="26">
        <v>112.83</v>
      </c>
      <c r="G1012" s="98">
        <f>F1012*('Mieszkalne-ankiety'!$R$138/'Mieszkalne-ankiety'!$D$138)</f>
        <v>7.7019780399277025</v>
      </c>
      <c r="H1012" s="115">
        <f>F1012*('Mieszkalne-ankiety'!$S$138/'Mieszkalne-ankiety'!$D$138)</f>
        <v>2.4406879323346935E-2</v>
      </c>
      <c r="I1012" s="89">
        <f>F1012*('Mieszkalne-ankiety'!$T$138/'Mieszkalne-ankiety'!$D$138)</f>
        <v>4.9887828240174154E-2</v>
      </c>
      <c r="J1012" s="95">
        <f>F1012*('Mieszkalne-ankiety'!$U$138/'Mieszkalne-ankiety'!$D$138)</f>
        <v>108.15554337861998</v>
      </c>
    </row>
    <row r="1013" spans="2:10" x14ac:dyDescent="0.25">
      <c r="B1013" s="80" t="s">
        <v>1222</v>
      </c>
      <c r="C1013" s="80" t="s">
        <v>1453</v>
      </c>
      <c r="D1013" s="82" t="s">
        <v>160</v>
      </c>
      <c r="E1013" s="82" t="s">
        <v>635</v>
      </c>
      <c r="F1013" s="26">
        <v>126.09</v>
      </c>
      <c r="G1013" s="98">
        <f>F1013*('Mieszkalne-ankiety'!$R$138/'Mieszkalne-ankiety'!$D$138)</f>
        <v>8.6071294075554743</v>
      </c>
      <c r="H1013" s="115">
        <f>F1013*('Mieszkalne-ankiety'!$S$138/'Mieszkalne-ankiety'!$D$138)</f>
        <v>2.7275223024734691E-2</v>
      </c>
      <c r="I1013" s="89">
        <f>F1013*('Mieszkalne-ankiety'!$T$138/'Mieszkalne-ankiety'!$D$138)</f>
        <v>5.5750742380604089E-2</v>
      </c>
      <c r="J1013" s="95">
        <f>F1013*('Mieszkalne-ankiety'!$U$138/'Mieszkalne-ankiety'!$D$138)</f>
        <v>120.86619218833815</v>
      </c>
    </row>
    <row r="1014" spans="2:10" x14ac:dyDescent="0.25">
      <c r="B1014" s="80" t="s">
        <v>1223</v>
      </c>
      <c r="C1014" s="80" t="s">
        <v>1453</v>
      </c>
      <c r="D1014" s="82" t="s">
        <v>1894</v>
      </c>
      <c r="E1014" s="82" t="s">
        <v>635</v>
      </c>
      <c r="F1014" s="26">
        <v>79.09</v>
      </c>
      <c r="G1014" s="98">
        <f>F1014*('Mieszkalne-ankiety'!$R$138/'Mieszkalne-ankiety'!$D$138)</f>
        <v>5.3988251633243109</v>
      </c>
      <c r="H1014" s="115">
        <f>F1014*('Mieszkalne-ankiety'!$S$138/'Mieszkalne-ankiety'!$D$138)</f>
        <v>1.7108393917251701E-2</v>
      </c>
      <c r="I1014" s="89">
        <f>F1014*('Mieszkalne-ankiety'!$T$138/'Mieszkalne-ankiety'!$D$138)</f>
        <v>3.4969674160377329E-2</v>
      </c>
      <c r="J1014" s="95">
        <f>F1014*('Mieszkalne-ankiety'!$U$138/'Mieszkalne-ankiety'!$D$138)</f>
        <v>75.813364582248113</v>
      </c>
    </row>
    <row r="1015" spans="2:10" x14ac:dyDescent="0.25">
      <c r="B1015" s="80" t="s">
        <v>1224</v>
      </c>
      <c r="C1015" s="80" t="s">
        <v>1453</v>
      </c>
      <c r="D1015" s="82" t="s">
        <v>696</v>
      </c>
      <c r="E1015" s="82" t="s">
        <v>635</v>
      </c>
      <c r="F1015" s="26">
        <v>57.11</v>
      </c>
      <c r="G1015" s="98">
        <f>F1015*('Mieszkalne-ankiety'!$R$138/'Mieszkalne-ankiety'!$D$138)</f>
        <v>3.8984309657030143</v>
      </c>
      <c r="H1015" s="115">
        <f>F1015*('Mieszkalne-ankiety'!$S$138/'Mieszkalne-ankiety'!$D$138)</f>
        <v>1.2353778943156462E-2</v>
      </c>
      <c r="I1015" s="89">
        <f>F1015*('Mieszkalne-ankiety'!$T$138/'Mieszkalne-ankiety'!$D$138)</f>
        <v>2.5251208639513835E-2</v>
      </c>
      <c r="J1015" s="95">
        <f>F1015*('Mieszkalne-ankiety'!$U$138/'Mieszkalne-ankiety'!$D$138)</f>
        <v>54.743978395400042</v>
      </c>
    </row>
    <row r="1016" spans="2:10" x14ac:dyDescent="0.25">
      <c r="B1016" s="80" t="s">
        <v>1225</v>
      </c>
      <c r="C1016" s="80" t="s">
        <v>1453</v>
      </c>
      <c r="D1016" s="82" t="s">
        <v>695</v>
      </c>
      <c r="E1016" s="82" t="s">
        <v>635</v>
      </c>
      <c r="F1016" s="26">
        <v>149.16</v>
      </c>
      <c r="G1016" s="98">
        <f>F1016*('Mieszkalne-ankiety'!$R$138/'Mieszkalne-ankiety'!$D$138)</f>
        <v>10.18192895892596</v>
      </c>
      <c r="H1016" s="115">
        <f>F1016*('Mieszkalne-ankiety'!$S$138/'Mieszkalne-ankiety'!$D$138)</f>
        <v>3.2265621907918367E-2</v>
      </c>
      <c r="I1016" s="89">
        <f>F1016*('Mieszkalne-ankiety'!$T$138/'Mieszkalne-ankiety'!$D$138)</f>
        <v>6.5951151824021781E-2</v>
      </c>
      <c r="J1016" s="95">
        <f>F1016*('Mieszkalne-ankiety'!$U$138/'Mieszkalne-ankiety'!$D$138)</f>
        <v>142.98042054732744</v>
      </c>
    </row>
    <row r="1017" spans="2:10" x14ac:dyDescent="0.25">
      <c r="B1017" s="80" t="s">
        <v>1226</v>
      </c>
      <c r="C1017" s="80" t="s">
        <v>1453</v>
      </c>
      <c r="D1017" s="82" t="s">
        <v>287</v>
      </c>
      <c r="E1017" s="82" t="s">
        <v>635</v>
      </c>
      <c r="F1017" s="26">
        <v>59.22</v>
      </c>
      <c r="G1017" s="98">
        <f>F1017*('Mieszkalne-ankiety'!$R$138/'Mieszkalne-ankiety'!$D$138)</f>
        <v>4.0424633477312639</v>
      </c>
      <c r="H1017" s="115">
        <f>F1017*('Mieszkalne-ankiety'!$S$138/'Mieszkalne-ankiety'!$D$138)</f>
        <v>1.2810204675428569E-2</v>
      </c>
      <c r="I1017" s="89">
        <f>F1017*('Mieszkalne-ankiety'!$T$138/'Mieszkalne-ankiety'!$D$138)</f>
        <v>2.6184145957485718E-2</v>
      </c>
      <c r="J1017" s="95">
        <f>F1017*('Mieszkalne-ankiety'!$U$138/'Mieszkalne-ankiety'!$D$138)</f>
        <v>56.76656278367345</v>
      </c>
    </row>
    <row r="1018" spans="2:10" x14ac:dyDescent="0.25">
      <c r="B1018" s="80" t="s">
        <v>1227</v>
      </c>
      <c r="C1018" s="80" t="s">
        <v>1453</v>
      </c>
      <c r="D1018" s="82" t="s">
        <v>363</v>
      </c>
      <c r="E1018" s="82" t="s">
        <v>635</v>
      </c>
      <c r="F1018" s="26">
        <v>107.39</v>
      </c>
      <c r="G1018" s="98">
        <f>F1018*('Mieszkalne-ankiety'!$R$138/'Mieszkalne-ankiety'!$D$138)</f>
        <v>7.3306338891060534</v>
      </c>
      <c r="H1018" s="115">
        <f>F1018*('Mieszkalne-ankiety'!$S$138/'Mieszkalne-ankiety'!$D$138)</f>
        <v>2.323012293303401E-2</v>
      </c>
      <c r="I1018" s="89">
        <f>F1018*('Mieszkalne-ankiety'!$T$138/'Mieszkalne-ankiety'!$D$138)</f>
        <v>4.7482530131279829E-2</v>
      </c>
      <c r="J1018" s="95">
        <f>F1018*('Mieszkalne-ankiety'!$U$138/'Mieszkalne-ankiety'!$D$138)</f>
        <v>102.9409182259151</v>
      </c>
    </row>
    <row r="1019" spans="2:10" x14ac:dyDescent="0.25">
      <c r="B1019" s="80" t="s">
        <v>1228</v>
      </c>
      <c r="C1019" s="80" t="s">
        <v>1453</v>
      </c>
      <c r="D1019" s="82" t="s">
        <v>1895</v>
      </c>
      <c r="E1019" s="82" t="s">
        <v>635</v>
      </c>
      <c r="F1019" s="26">
        <v>117.07</v>
      </c>
      <c r="G1019" s="98">
        <f>F1019*('Mieszkalne-ankiety'!$R$138/'Mieszkalne-ankiety'!$D$138)</f>
        <v>7.9914080398328116</v>
      </c>
      <c r="H1019" s="115">
        <f>F1019*('Mieszkalne-ankiety'!$S$138/'Mieszkalne-ankiety'!$D$138)</f>
        <v>2.5324057098149656E-2</v>
      </c>
      <c r="I1019" s="89">
        <f>F1019*('Mieszkalne-ankiety'!$T$138/'Mieszkalne-ankiety'!$D$138)</f>
        <v>5.1762545883871205E-2</v>
      </c>
      <c r="J1019" s="95">
        <f>F1019*('Mieszkalne-ankiety'!$U$138/'Mieszkalne-ankiety'!$D$138)</f>
        <v>112.21988357116938</v>
      </c>
    </row>
    <row r="1020" spans="2:10" x14ac:dyDescent="0.25">
      <c r="B1020" s="80" t="s">
        <v>1229</v>
      </c>
      <c r="C1020" s="80" t="s">
        <v>1453</v>
      </c>
      <c r="D1020" s="82" t="s">
        <v>617</v>
      </c>
      <c r="E1020" s="82" t="s">
        <v>635</v>
      </c>
      <c r="F1020" s="26">
        <v>90.96</v>
      </c>
      <c r="G1020" s="98">
        <f>F1020*('Mieszkalne-ankiety'!$R$138/'Mieszkalne-ankiety'!$D$138)</f>
        <v>6.2090926394737549</v>
      </c>
      <c r="H1020" s="115">
        <f>F1020*('Mieszkalne-ankiety'!$S$138/'Mieszkalne-ankiety'!$D$138)</f>
        <v>1.9676059055673465E-2</v>
      </c>
      <c r="I1020" s="89">
        <f>F1020*('Mieszkalne-ankiety'!$T$138/'Mieszkalne-ankiety'!$D$138)</f>
        <v>4.0217999261953748E-2</v>
      </c>
      <c r="J1020" s="95">
        <f>F1020*('Mieszkalne-ankiety'!$U$138/'Mieszkalne-ankiety'!$D$138)</f>
        <v>87.191599979786162</v>
      </c>
    </row>
    <row r="1021" spans="2:10" x14ac:dyDescent="0.25">
      <c r="B1021" s="80" t="s">
        <v>1230</v>
      </c>
      <c r="C1021" s="80" t="s">
        <v>1453</v>
      </c>
      <c r="D1021" s="82" t="s">
        <v>497</v>
      </c>
      <c r="E1021" s="82" t="s">
        <v>635</v>
      </c>
      <c r="F1021" s="26">
        <v>102.56</v>
      </c>
      <c r="G1021" s="98">
        <f>F1021*('Mieszkalne-ankiety'!$R$138/'Mieszkalne-ankiety'!$D$138)</f>
        <v>7.0009294316669788</v>
      </c>
      <c r="H1021" s="115">
        <f>F1021*('Mieszkalne-ankiety'!$S$138/'Mieszkalne-ankiety'!$D$138)</f>
        <v>2.2185319005605442E-2</v>
      </c>
      <c r="I1021" s="89">
        <f>F1021*('Mieszkalne-ankiety'!$T$138/'Mieszkalne-ankiety'!$D$138)</f>
        <v>4.534694375886078E-2</v>
      </c>
      <c r="J1021" s="95">
        <f>F1021*('Mieszkalne-ankiety'!$U$138/'Mieszkalne-ankiety'!$D$138)</f>
        <v>98.311021261289241</v>
      </c>
    </row>
    <row r="1022" spans="2:10" x14ac:dyDescent="0.25">
      <c r="B1022" s="80" t="s">
        <v>1231</v>
      </c>
      <c r="C1022" s="80" t="s">
        <v>1453</v>
      </c>
      <c r="D1022" s="82" t="s">
        <v>1821</v>
      </c>
      <c r="E1022" s="82" t="s">
        <v>635</v>
      </c>
      <c r="F1022" s="26">
        <v>74.61</v>
      </c>
      <c r="G1022" s="98">
        <f>F1022*('Mieszkalne-ankiety'!$R$138/'Mieszkalne-ankiety'!$D$138)</f>
        <v>5.0930123332358939</v>
      </c>
      <c r="H1022" s="115">
        <f>F1022*('Mieszkalne-ankiety'!$S$138/'Mieszkalne-ankiety'!$D$138)</f>
        <v>1.6139300419346938E-2</v>
      </c>
      <c r="I1022" s="89">
        <f>F1022*('Mieszkalne-ankiety'!$T$138/'Mieszkalne-ankiety'!$D$138)</f>
        <v>3.2988840423640822E-2</v>
      </c>
      <c r="J1022" s="95">
        <f>F1022*('Mieszkalne-ankiety'!$U$138/'Mieszkalne-ankiety'!$D$138)</f>
        <v>71.518967397667609</v>
      </c>
    </row>
    <row r="1023" spans="2:10" x14ac:dyDescent="0.25">
      <c r="B1023" s="80" t="s">
        <v>1232</v>
      </c>
      <c r="C1023" s="80" t="s">
        <v>1453</v>
      </c>
      <c r="D1023" s="82" t="s">
        <v>413</v>
      </c>
      <c r="E1023" s="82" t="s">
        <v>635</v>
      </c>
      <c r="F1023" s="26">
        <v>151.29</v>
      </c>
      <c r="G1023" s="98">
        <f>F1023*('Mieszkalne-ankiety'!$R$138/'Mieszkalne-ankiety'!$D$138)</f>
        <v>10.32732657680282</v>
      </c>
      <c r="H1023" s="115">
        <f>F1023*('Mieszkalne-ankiety'!$S$138/'Mieszkalne-ankiety'!$D$138)</f>
        <v>3.2726373950448973E-2</v>
      </c>
      <c r="I1023" s="89">
        <f>F1023*('Mieszkalne-ankiety'!$T$138/'Mieszkalne-ankiety'!$D$138)</f>
        <v>6.6892932149746939E-2</v>
      </c>
      <c r="J1023" s="95">
        <f>F1023*('Mieszkalne-ankiety'!$U$138/'Mieszkalne-ankiety'!$D$138)</f>
        <v>145.02217635160343</v>
      </c>
    </row>
    <row r="1024" spans="2:10" x14ac:dyDescent="0.25">
      <c r="B1024" s="80" t="s">
        <v>1233</v>
      </c>
      <c r="C1024" s="80" t="s">
        <v>1453</v>
      </c>
      <c r="D1024" s="82" t="s">
        <v>443</v>
      </c>
      <c r="E1024" s="82" t="s">
        <v>635</v>
      </c>
      <c r="F1024" s="26">
        <v>101.63</v>
      </c>
      <c r="G1024" s="98">
        <f>F1024*('Mieszkalne-ankiety'!$R$138/'Mieszkalne-ankiety'!$D$138)</f>
        <v>6.9374459647066598</v>
      </c>
      <c r="H1024" s="115">
        <f>F1024*('Mieszkalne-ankiety'!$S$138/'Mieszkalne-ankiety'!$D$138)</f>
        <v>2.1984145578585031E-2</v>
      </c>
      <c r="I1024" s="89">
        <f>F1024*('Mieszkalne-ankiety'!$T$138/'Mieszkalne-ankiety'!$D$138)</f>
        <v>4.4935743898332887E-2</v>
      </c>
      <c r="J1024" s="95">
        <f>F1024*('Mieszkalne-ankiety'!$U$138/'Mieszkalne-ankiety'!$D$138)</f>
        <v>97.419550417168736</v>
      </c>
    </row>
    <row r="1025" spans="2:10" x14ac:dyDescent="0.25">
      <c r="B1025" s="80" t="s">
        <v>1234</v>
      </c>
      <c r="C1025" s="80" t="s">
        <v>1453</v>
      </c>
      <c r="D1025" s="82" t="s">
        <v>1516</v>
      </c>
      <c r="E1025" s="82" t="s">
        <v>635</v>
      </c>
      <c r="F1025" s="26">
        <v>135.66</v>
      </c>
      <c r="G1025" s="98">
        <f>F1025*('Mieszkalne-ankiety'!$R$138/'Mieszkalne-ankiety'!$D$138)</f>
        <v>9.2603947611148829</v>
      </c>
      <c r="H1025" s="115">
        <f>F1025*('Mieszkalne-ankiety'!$S$138/'Mieszkalne-ankiety'!$D$138)</f>
        <v>2.9345362483428568E-2</v>
      </c>
      <c r="I1025" s="89">
        <f>F1025*('Mieszkalne-ankiety'!$T$138/'Mieszkalne-ankiety'!$D$138)</f>
        <v>5.9982121590552391E-2</v>
      </c>
      <c r="J1025" s="95">
        <f>F1025*('Mieszkalne-ankiety'!$U$138/'Mieszkalne-ankiety'!$D$138)</f>
        <v>130.03971474557818</v>
      </c>
    </row>
    <row r="1026" spans="2:10" x14ac:dyDescent="0.25">
      <c r="B1026" s="80" t="s">
        <v>1235</v>
      </c>
      <c r="C1026" s="80" t="s">
        <v>1453</v>
      </c>
      <c r="D1026" s="82" t="s">
        <v>368</v>
      </c>
      <c r="E1026" s="82" t="s">
        <v>635</v>
      </c>
      <c r="F1026" s="26">
        <v>111.12</v>
      </c>
      <c r="G1026" s="98">
        <f>F1026*('Mieszkalne-ankiety'!$R$138/'Mieszkalne-ankiety'!$D$138)</f>
        <v>7.5852503748716336</v>
      </c>
      <c r="H1026" s="115">
        <f>F1026*('Mieszkalne-ankiety'!$S$138/'Mieszkalne-ankiety'!$D$138)</f>
        <v>2.4036979796244896E-2</v>
      </c>
      <c r="I1026" s="89">
        <f>F1026*('Mieszkalne-ankiety'!$T$138/'Mieszkalne-ankiety'!$D$138)</f>
        <v>4.9131751077268034E-2</v>
      </c>
      <c r="J1026" s="95">
        <f>F1026*('Mieszkalne-ankiety'!$U$138/'Mieszkalne-ankiety'!$D$138)</f>
        <v>106.51638731039841</v>
      </c>
    </row>
    <row r="1027" spans="2:10" x14ac:dyDescent="0.25">
      <c r="B1027" s="80" t="s">
        <v>1236</v>
      </c>
      <c r="C1027" s="80" t="s">
        <v>1453</v>
      </c>
      <c r="D1027" s="82" t="s">
        <v>409</v>
      </c>
      <c r="E1027" s="82" t="s">
        <v>635</v>
      </c>
      <c r="F1027" s="26">
        <v>93.68</v>
      </c>
      <c r="G1027" s="98">
        <f>F1027*('Mieszkalne-ankiety'!$R$138/'Mieszkalne-ankiety'!$D$138)</f>
        <v>6.3947647148845812</v>
      </c>
      <c r="H1027" s="115">
        <f>F1027*('Mieszkalne-ankiety'!$S$138/'Mieszkalne-ankiety'!$D$138)</f>
        <v>2.0264437250829933E-2</v>
      </c>
      <c r="I1027" s="89">
        <f>F1027*('Mieszkalne-ankiety'!$T$138/'Mieszkalne-ankiety'!$D$138)</f>
        <v>4.1420648316400917E-2</v>
      </c>
      <c r="J1027" s="95">
        <f>F1027*('Mieszkalne-ankiety'!$U$138/'Mieszkalne-ankiety'!$D$138)</f>
        <v>89.798912556138617</v>
      </c>
    </row>
    <row r="1028" spans="2:10" x14ac:dyDescent="0.25">
      <c r="B1028" s="80" t="s">
        <v>1237</v>
      </c>
      <c r="C1028" s="80" t="s">
        <v>1453</v>
      </c>
      <c r="D1028" s="82" t="s">
        <v>1511</v>
      </c>
      <c r="E1028" s="82" t="s">
        <v>635</v>
      </c>
      <c r="F1028" s="26">
        <v>124.27</v>
      </c>
      <c r="G1028" s="98">
        <f>F1028*('Mieszkalne-ankiety'!$R$138/'Mieszkalne-ankiety'!$D$138)</f>
        <v>8.4828929453320541</v>
      </c>
      <c r="H1028" s="115">
        <f>F1028*('Mieszkalne-ankiety'!$S$138/'Mieszkalne-ankiety'!$D$138)</f>
        <v>2.688152879121088E-2</v>
      </c>
      <c r="I1028" s="89">
        <f>F1028*('Mieszkalne-ankiety'!$T$138/'Mieszkalne-ankiety'!$D$138)</f>
        <v>5.4946028675054881E-2</v>
      </c>
      <c r="J1028" s="95">
        <f>F1028*('Mieszkalne-ankiety'!$U$138/'Mieszkalne-ankiety'!$D$138)</f>
        <v>119.12159333210232</v>
      </c>
    </row>
    <row r="1029" spans="2:10" x14ac:dyDescent="0.25">
      <c r="B1029" s="80" t="s">
        <v>1238</v>
      </c>
      <c r="C1029" s="80" t="s">
        <v>1453</v>
      </c>
      <c r="D1029" s="82" t="s">
        <v>1896</v>
      </c>
      <c r="E1029" s="82" t="s">
        <v>635</v>
      </c>
      <c r="F1029" s="26">
        <v>142.46</v>
      </c>
      <c r="G1029" s="98">
        <f>F1029*('Mieszkalne-ankiety'!$R$138/'Mieszkalne-ankiety'!$D$138)</f>
        <v>9.7245749496419442</v>
      </c>
      <c r="H1029" s="115">
        <f>F1029*('Mieszkalne-ankiety'!$S$138/'Mieszkalne-ankiety'!$D$138)</f>
        <v>3.0816307971319727E-2</v>
      </c>
      <c r="I1029" s="89">
        <f>F1029*('Mieszkalne-ankiety'!$T$138/'Mieszkalne-ankiety'!$D$138)</f>
        <v>6.2988744226670307E-2</v>
      </c>
      <c r="J1029" s="95">
        <f>F1029*('Mieszkalne-ankiety'!$U$138/'Mieszkalne-ankiety'!$D$138)</f>
        <v>136.55799618645929</v>
      </c>
    </row>
    <row r="1030" spans="2:10" x14ac:dyDescent="0.25">
      <c r="B1030" s="80" t="s">
        <v>1239</v>
      </c>
      <c r="C1030" s="80" t="s">
        <v>1453</v>
      </c>
      <c r="D1030" s="82" t="s">
        <v>227</v>
      </c>
      <c r="E1030" s="82" t="s">
        <v>635</v>
      </c>
      <c r="F1030" s="26">
        <v>113.97</v>
      </c>
      <c r="G1030" s="98">
        <f>F1030*('Mieszkalne-ankiety'!$R$138/'Mieszkalne-ankiety'!$D$138)</f>
        <v>7.7797964832984157</v>
      </c>
      <c r="H1030" s="115">
        <f>F1030*('Mieszkalne-ankiety'!$S$138/'Mieszkalne-ankiety'!$D$138)</f>
        <v>2.4653479008081632E-2</v>
      </c>
      <c r="I1030" s="89">
        <f>F1030*('Mieszkalne-ankiety'!$T$138/'Mieszkalne-ankiety'!$D$138)</f>
        <v>5.0391879682111569E-2</v>
      </c>
      <c r="J1030" s="95">
        <f>F1030*('Mieszkalne-ankiety'!$U$138/'Mieszkalne-ankiety'!$D$138)</f>
        <v>109.24831409076769</v>
      </c>
    </row>
    <row r="1031" spans="2:10" x14ac:dyDescent="0.25">
      <c r="B1031" s="80" t="s">
        <v>1240</v>
      </c>
      <c r="C1031" s="80" t="s">
        <v>1453</v>
      </c>
      <c r="D1031" s="82" t="s">
        <v>1507</v>
      </c>
      <c r="E1031" s="82" t="s">
        <v>635</v>
      </c>
      <c r="F1031" s="26">
        <v>85.32</v>
      </c>
      <c r="G1031" s="98">
        <f>F1031*('Mieszkalne-ankiety'!$R$138/'Mieszkalne-ankiety'!$D$138)</f>
        <v>5.8240961301660157</v>
      </c>
      <c r="H1031" s="115">
        <f>F1031*('Mieszkalne-ankiety'!$S$138/'Mieszkalne-ankiety'!$D$138)</f>
        <v>1.8456039562775507E-2</v>
      </c>
      <c r="I1031" s="89">
        <f>F1031*('Mieszkalne-ankiety'!$T$138/'Mieszkalne-ankiety'!$D$138)</f>
        <v>3.7724271075526533E-2</v>
      </c>
      <c r="J1031" s="95">
        <f>F1031*('Mieszkalne-ankiety'!$U$138/'Mieszkalne-ankiety'!$D$138)</f>
        <v>81.785260667055354</v>
      </c>
    </row>
    <row r="1032" spans="2:10" x14ac:dyDescent="0.25">
      <c r="B1032" s="80" t="s">
        <v>1241</v>
      </c>
      <c r="C1032" s="80" t="s">
        <v>1453</v>
      </c>
      <c r="D1032" s="82" t="s">
        <v>1897</v>
      </c>
      <c r="E1032" s="82" t="s">
        <v>635</v>
      </c>
      <c r="F1032" s="26">
        <v>91.56</v>
      </c>
      <c r="G1032" s="98">
        <f>F1032*('Mieszkalne-ankiety'!$R$138/'Mieszkalne-ankiety'!$D$138)</f>
        <v>6.2500497149320262</v>
      </c>
      <c r="H1032" s="115">
        <f>F1032*('Mieszkalne-ankiety'!$S$138/'Mieszkalne-ankiety'!$D$138)</f>
        <v>1.9805848363428569E-2</v>
      </c>
      <c r="I1032" s="89">
        <f>F1032*('Mieszkalne-ankiety'!$T$138/'Mieszkalne-ankiety'!$D$138)</f>
        <v>4.0483289494552391E-2</v>
      </c>
      <c r="J1032" s="95">
        <f>F1032*('Mieszkalne-ankiety'!$U$138/'Mieszkalne-ankiety'!$D$138)</f>
        <v>87.76674245986392</v>
      </c>
    </row>
    <row r="1033" spans="2:10" x14ac:dyDescent="0.25">
      <c r="B1033" s="80" t="s">
        <v>1242</v>
      </c>
      <c r="C1033" s="80" t="s">
        <v>1453</v>
      </c>
      <c r="D1033" s="82" t="s">
        <v>613</v>
      </c>
      <c r="E1033" s="82" t="s">
        <v>635</v>
      </c>
      <c r="F1033" s="26">
        <v>156.47999999999999</v>
      </c>
      <c r="G1033" s="98">
        <f>F1033*('Mieszkalne-ankiety'!$R$138/'Mieszkalne-ankiety'!$D$138)</f>
        <v>10.681605279516855</v>
      </c>
      <c r="H1033" s="115">
        <f>F1033*('Mieszkalne-ankiety'!$S$138/'Mieszkalne-ankiety'!$D$138)</f>
        <v>3.3849051462530609E-2</v>
      </c>
      <c r="I1033" s="89">
        <f>F1033*('Mieszkalne-ankiety'!$T$138/'Mieszkalne-ankiety'!$D$138)</f>
        <v>6.918769266172517E-2</v>
      </c>
      <c r="J1033" s="95">
        <f>F1033*('Mieszkalne-ankiety'!$U$138/'Mieszkalne-ankiety'!$D$138)</f>
        <v>149.99715880427593</v>
      </c>
    </row>
    <row r="1034" spans="2:10" x14ac:dyDescent="0.25">
      <c r="B1034" s="80" t="s">
        <v>1243</v>
      </c>
      <c r="C1034" s="80" t="s">
        <v>1453</v>
      </c>
      <c r="D1034" s="82" t="s">
        <v>1898</v>
      </c>
      <c r="E1034" s="82" t="s">
        <v>635</v>
      </c>
      <c r="F1034" s="26">
        <v>151.04</v>
      </c>
      <c r="G1034" s="98">
        <f>F1034*('Mieszkalne-ankiety'!$R$138/'Mieszkalne-ankiety'!$D$138)</f>
        <v>10.310261128695206</v>
      </c>
      <c r="H1034" s="115">
        <f>F1034*('Mieszkalne-ankiety'!$S$138/'Mieszkalne-ankiety'!$D$138)</f>
        <v>3.267229507221768E-2</v>
      </c>
      <c r="I1034" s="89">
        <f>F1034*('Mieszkalne-ankiety'!$T$138/'Mieszkalne-ankiety'!$D$138)</f>
        <v>6.6782394552830845E-2</v>
      </c>
      <c r="J1034" s="95">
        <f>F1034*('Mieszkalne-ankiety'!$U$138/'Mieszkalne-ankiety'!$D$138)</f>
        <v>144.78253365157104</v>
      </c>
    </row>
    <row r="1035" spans="2:10" x14ac:dyDescent="0.25">
      <c r="B1035" s="80" t="s">
        <v>1244</v>
      </c>
      <c r="C1035" s="80" t="s">
        <v>1453</v>
      </c>
      <c r="D1035" s="82" t="s">
        <v>1899</v>
      </c>
      <c r="E1035" s="82" t="s">
        <v>635</v>
      </c>
      <c r="F1035" s="26">
        <v>220.55</v>
      </c>
      <c r="G1035" s="98">
        <f>F1035*('Mieszkalne-ankiety'!$R$138/'Mieszkalne-ankiety'!$D$138)</f>
        <v>15.055138320535805</v>
      </c>
      <c r="H1035" s="115">
        <f>F1035*('Mieszkalne-ankiety'!$S$138/'Mieszkalne-ankiety'!$D$138)</f>
        <v>4.7708386375646256E-2</v>
      </c>
      <c r="I1035" s="89">
        <f>F1035*('Mieszkalne-ankiety'!$T$138/'Mieszkalne-ankiety'!$D$138)</f>
        <v>9.7516267999383233E-2</v>
      </c>
      <c r="J1035" s="95">
        <f>F1035*('Mieszkalne-ankiety'!$U$138/'Mieszkalne-ankiety'!$D$138)</f>
        <v>211.41278996857784</v>
      </c>
    </row>
    <row r="1036" spans="2:10" x14ac:dyDescent="0.25">
      <c r="B1036" s="80" t="s">
        <v>1245</v>
      </c>
      <c r="C1036" s="80" t="s">
        <v>1453</v>
      </c>
      <c r="D1036" s="82" t="s">
        <v>1900</v>
      </c>
      <c r="E1036" s="82" t="s">
        <v>635</v>
      </c>
      <c r="F1036" s="26">
        <v>239.42</v>
      </c>
      <c r="G1036" s="98">
        <f>F1036*('Mieszkalne-ankiety'!$R$138/'Mieszkalne-ankiety'!$D$138)</f>
        <v>16.343238343698399</v>
      </c>
      <c r="H1036" s="115">
        <f>F1036*('Mieszkalne-ankiety'!$S$138/'Mieszkalne-ankiety'!$D$138)</f>
        <v>5.1790260104544211E-2</v>
      </c>
      <c r="I1036" s="89">
        <f>F1036*('Mieszkalne-ankiety'!$T$138/'Mieszkalne-ankiety'!$D$138)</f>
        <v>0.10585964581461044</v>
      </c>
      <c r="J1036" s="95">
        <f>F1036*('Mieszkalne-ankiety'!$U$138/'Mieszkalne-ankiety'!$D$138)</f>
        <v>229.5010209670229</v>
      </c>
    </row>
    <row r="1037" spans="2:10" x14ac:dyDescent="0.25">
      <c r="B1037" s="80" t="s">
        <v>1246</v>
      </c>
      <c r="C1037" s="80" t="s">
        <v>1453</v>
      </c>
      <c r="D1037" s="82" t="s">
        <v>340</v>
      </c>
      <c r="E1037" s="82" t="s">
        <v>635</v>
      </c>
      <c r="F1037" s="26">
        <v>80.349999999999994</v>
      </c>
      <c r="G1037" s="98">
        <f>F1037*('Mieszkalne-ankiety'!$R$138/'Mieszkalne-ankiety'!$D$138)</f>
        <v>5.4848350217866777</v>
      </c>
      <c r="H1037" s="115">
        <f>F1037*('Mieszkalne-ankiety'!$S$138/'Mieszkalne-ankiety'!$D$138)</f>
        <v>1.7380951463537412E-2</v>
      </c>
      <c r="I1037" s="89">
        <f>F1037*('Mieszkalne-ankiety'!$T$138/'Mieszkalne-ankiety'!$D$138)</f>
        <v>3.5526783648834472E-2</v>
      </c>
      <c r="J1037" s="95">
        <f>F1037*('Mieszkalne-ankiety'!$U$138/'Mieszkalne-ankiety'!$D$138)</f>
        <v>77.021163790411364</v>
      </c>
    </row>
    <row r="1038" spans="2:10" x14ac:dyDescent="0.25">
      <c r="B1038" s="80" t="s">
        <v>1247</v>
      </c>
      <c r="C1038" s="80" t="s">
        <v>1453</v>
      </c>
      <c r="D1038" s="82" t="s">
        <v>1505</v>
      </c>
      <c r="E1038" s="82" t="s">
        <v>635</v>
      </c>
      <c r="F1038" s="26">
        <v>109.29</v>
      </c>
      <c r="G1038" s="98">
        <f>F1038*('Mieszkalne-ankiety'!$R$138/'Mieszkalne-ankiety'!$D$138)</f>
        <v>7.4603312947239093</v>
      </c>
      <c r="H1038" s="115">
        <f>F1038*('Mieszkalne-ankiety'!$S$138/'Mieszkalne-ankiety'!$D$138)</f>
        <v>2.3641122407591836E-2</v>
      </c>
      <c r="I1038" s="89">
        <f>F1038*('Mieszkalne-ankiety'!$T$138/'Mieszkalne-ankiety'!$D$138)</f>
        <v>4.8322615867842186E-2</v>
      </c>
      <c r="J1038" s="95">
        <f>F1038*('Mieszkalne-ankiety'!$U$138/'Mieszkalne-ankiety'!$D$138)</f>
        <v>104.76220274616129</v>
      </c>
    </row>
    <row r="1039" spans="2:10" x14ac:dyDescent="0.25">
      <c r="B1039" s="80" t="s">
        <v>1248</v>
      </c>
      <c r="C1039" s="80" t="s">
        <v>1453</v>
      </c>
      <c r="D1039" s="82" t="s">
        <v>418</v>
      </c>
      <c r="E1039" s="82" t="s">
        <v>635</v>
      </c>
      <c r="F1039" s="26">
        <v>65.61</v>
      </c>
      <c r="G1039" s="98">
        <f>F1039*('Mieszkalne-ankiety'!$R$138/'Mieszkalne-ankiety'!$D$138)</f>
        <v>4.4786562013618418</v>
      </c>
      <c r="H1039" s="115">
        <f>F1039*('Mieszkalne-ankiety'!$S$138/'Mieszkalne-ankiety'!$D$138)</f>
        <v>1.4192460803020406E-2</v>
      </c>
      <c r="I1039" s="89">
        <f>F1039*('Mieszkalne-ankiety'!$T$138/'Mieszkalne-ankiety'!$D$138)</f>
        <v>2.9009486934661228E-2</v>
      </c>
      <c r="J1039" s="95">
        <f>F1039*('Mieszkalne-ankiety'!$U$138/'Mieszkalne-ankiety'!$D$138)</f>
        <v>62.891830196501438</v>
      </c>
    </row>
    <row r="1040" spans="2:10" x14ac:dyDescent="0.25">
      <c r="B1040" s="80" t="s">
        <v>1249</v>
      </c>
      <c r="C1040" s="80" t="s">
        <v>1453</v>
      </c>
      <c r="D1040" s="82" t="s">
        <v>1812</v>
      </c>
      <c r="E1040" s="82" t="s">
        <v>635</v>
      </c>
      <c r="F1040" s="26">
        <v>136.06</v>
      </c>
      <c r="G1040" s="98">
        <f>F1040*('Mieszkalne-ankiety'!$R$138/'Mieszkalne-ankiety'!$D$138)</f>
        <v>9.2876994780870632</v>
      </c>
      <c r="H1040" s="115">
        <f>F1040*('Mieszkalne-ankiety'!$S$138/'Mieszkalne-ankiety'!$D$138)</f>
        <v>2.9431888688598636E-2</v>
      </c>
      <c r="I1040" s="89">
        <f>F1040*('Mieszkalne-ankiety'!$T$138/'Mieszkalne-ankiety'!$D$138)</f>
        <v>6.0158981745618151E-2</v>
      </c>
      <c r="J1040" s="95">
        <f>F1040*('Mieszkalne-ankiety'!$U$138/'Mieszkalne-ankiety'!$D$138)</f>
        <v>130.42314306563003</v>
      </c>
    </row>
    <row r="1041" spans="2:10" x14ac:dyDescent="0.25">
      <c r="B1041" s="80" t="s">
        <v>1250</v>
      </c>
      <c r="C1041" s="80" t="s">
        <v>1453</v>
      </c>
      <c r="D1041" s="82" t="s">
        <v>1810</v>
      </c>
      <c r="E1041" s="82" t="s">
        <v>635</v>
      </c>
      <c r="F1041" s="26">
        <v>142.77000000000001</v>
      </c>
      <c r="G1041" s="98">
        <f>F1041*('Mieszkalne-ankiety'!$R$138/'Mieszkalne-ankiety'!$D$138)</f>
        <v>9.7457361052953839</v>
      </c>
      <c r="H1041" s="115">
        <f>F1041*('Mieszkalne-ankiety'!$S$138/'Mieszkalne-ankiety'!$D$138)</f>
        <v>3.0883365780326529E-2</v>
      </c>
      <c r="I1041" s="89">
        <f>F1041*('Mieszkalne-ankiety'!$T$138/'Mieszkalne-ankiety'!$D$138)</f>
        <v>6.3125810846846278E-2</v>
      </c>
      <c r="J1041" s="95">
        <f>F1041*('Mieszkalne-ankiety'!$U$138/'Mieszkalne-ankiety'!$D$138)</f>
        <v>136.85515313449949</v>
      </c>
    </row>
    <row r="1042" spans="2:10" x14ac:dyDescent="0.25">
      <c r="B1042" s="80" t="s">
        <v>1251</v>
      </c>
      <c r="C1042" s="80" t="s">
        <v>1453</v>
      </c>
      <c r="D1042" s="82" t="s">
        <v>1901</v>
      </c>
      <c r="E1042" s="82" t="s">
        <v>635</v>
      </c>
      <c r="F1042" s="26">
        <v>100.12</v>
      </c>
      <c r="G1042" s="98">
        <f>F1042*('Mieszkalne-ankiety'!$R$138/'Mieszkalne-ankiety'!$D$138)</f>
        <v>6.8343706581366801</v>
      </c>
      <c r="H1042" s="115">
        <f>F1042*('Mieszkalne-ankiety'!$S$138/'Mieszkalne-ankiety'!$D$138)</f>
        <v>2.1657509154068028E-2</v>
      </c>
      <c r="I1042" s="89">
        <f>F1042*('Mieszkalne-ankiety'!$T$138/'Mieszkalne-ankiety'!$D$138)</f>
        <v>4.4268096812959644E-2</v>
      </c>
      <c r="J1042" s="95">
        <f>F1042*('Mieszkalne-ankiety'!$U$138/'Mieszkalne-ankiety'!$D$138)</f>
        <v>95.972108508973079</v>
      </c>
    </row>
    <row r="1043" spans="2:10" x14ac:dyDescent="0.25">
      <c r="B1043" s="80" t="s">
        <v>1252</v>
      </c>
      <c r="C1043" s="80" t="s">
        <v>1453</v>
      </c>
      <c r="D1043" s="82" t="s">
        <v>352</v>
      </c>
      <c r="E1043" s="82" t="s">
        <v>635</v>
      </c>
      <c r="F1043" s="26">
        <v>268.85000000000002</v>
      </c>
      <c r="G1043" s="98">
        <f>F1043*('Mieszkalne-ankiety'!$R$138/'Mieszkalne-ankiety'!$D$138)</f>
        <v>18.352182894926553</v>
      </c>
      <c r="H1043" s="115">
        <f>F1043*('Mieszkalne-ankiety'!$S$138/'Mieszkalne-ankiety'!$D$138)</f>
        <v>5.8156425649931974E-2</v>
      </c>
      <c r="I1043" s="89">
        <f>F1043*('Mieszkalne-ankiety'!$T$138/'Mieszkalne-ankiety'!$D$138)</f>
        <v>0.11887213172357372</v>
      </c>
      <c r="J1043" s="95">
        <f>F1043*('Mieszkalne-ankiety'!$U$138/'Mieszkalne-ankiety'!$D$138)</f>
        <v>257.71175961483635</v>
      </c>
    </row>
    <row r="1044" spans="2:10" x14ac:dyDescent="0.25">
      <c r="B1044" s="80" t="s">
        <v>1253</v>
      </c>
      <c r="C1044" s="80" t="s">
        <v>1453</v>
      </c>
      <c r="D1044" s="82" t="s">
        <v>1501</v>
      </c>
      <c r="E1044" s="82" t="s">
        <v>635</v>
      </c>
      <c r="F1044" s="26">
        <v>132.94</v>
      </c>
      <c r="G1044" s="98">
        <f>F1044*('Mieszkalne-ankiety'!$R$138/'Mieszkalne-ankiety'!$D$138)</f>
        <v>9.0747226857040566</v>
      </c>
      <c r="H1044" s="115">
        <f>F1044*('Mieszkalne-ankiety'!$S$138/'Mieszkalne-ankiety'!$D$138)</f>
        <v>2.8756984288272107E-2</v>
      </c>
      <c r="I1044" s="89">
        <f>F1044*('Mieszkalne-ankiety'!$T$138/'Mieszkalne-ankiety'!$D$138)</f>
        <v>5.8779472536105222E-2</v>
      </c>
      <c r="J1044" s="95">
        <f>F1044*('Mieszkalne-ankiety'!$U$138/'Mieszkalne-ankiety'!$D$138)</f>
        <v>127.43240216922574</v>
      </c>
    </row>
    <row r="1045" spans="2:10" x14ac:dyDescent="0.25">
      <c r="B1045" s="80" t="s">
        <v>1254</v>
      </c>
      <c r="C1045" s="80" t="s">
        <v>1453</v>
      </c>
      <c r="D1045" s="82" t="s">
        <v>177</v>
      </c>
      <c r="E1045" s="82" t="s">
        <v>635</v>
      </c>
      <c r="F1045" s="26">
        <v>71.459999999999994</v>
      </c>
      <c r="G1045" s="98">
        <f>F1045*('Mieszkalne-ankiety'!$R$138/'Mieszkalne-ankiety'!$D$138)</f>
        <v>4.8779876870799752</v>
      </c>
      <c r="H1045" s="115">
        <f>F1045*('Mieszkalne-ankiety'!$S$138/'Mieszkalne-ankiety'!$D$138)</f>
        <v>1.5457906553632651E-2</v>
      </c>
      <c r="I1045" s="89">
        <f>F1045*('Mieszkalne-ankiety'!$T$138/'Mieszkalne-ankiety'!$D$138)</f>
        <v>3.1596066702497962E-2</v>
      </c>
      <c r="J1045" s="95">
        <f>F1045*('Mieszkalne-ankiety'!$U$138/'Mieszkalne-ankiety'!$D$138)</f>
        <v>68.499469377259445</v>
      </c>
    </row>
    <row r="1046" spans="2:10" x14ac:dyDescent="0.25">
      <c r="B1046" s="80" t="s">
        <v>1255</v>
      </c>
      <c r="C1046" s="80" t="s">
        <v>1453</v>
      </c>
      <c r="D1046" s="82" t="s">
        <v>329</v>
      </c>
      <c r="E1046" s="82" t="s">
        <v>635</v>
      </c>
      <c r="F1046" s="26">
        <v>98.73</v>
      </c>
      <c r="G1046" s="98">
        <f>F1046*('Mieszkalne-ankiety'!$R$138/'Mieszkalne-ankiety'!$D$138)</f>
        <v>6.7394867666583549</v>
      </c>
      <c r="H1046" s="115">
        <f>F1046*('Mieszkalne-ankiety'!$S$138/'Mieszkalne-ankiety'!$D$138)</f>
        <v>2.1356830591102039E-2</v>
      </c>
      <c r="I1046" s="89">
        <f>F1046*('Mieszkalne-ankiety'!$T$138/'Mieszkalne-ankiety'!$D$138)</f>
        <v>4.3653507774106128E-2</v>
      </c>
      <c r="J1046" s="95">
        <f>F1046*('Mieszkalne-ankiety'!$U$138/'Mieszkalne-ankiety'!$D$138)</f>
        <v>94.639695096792977</v>
      </c>
    </row>
    <row r="1047" spans="2:10" x14ac:dyDescent="0.25">
      <c r="B1047" s="80" t="s">
        <v>1959</v>
      </c>
      <c r="C1047" s="80" t="s">
        <v>1453</v>
      </c>
      <c r="D1047" s="82" t="s">
        <v>175</v>
      </c>
      <c r="E1047" s="82" t="s">
        <v>635</v>
      </c>
      <c r="F1047" s="26">
        <v>110.08</v>
      </c>
      <c r="G1047" s="98">
        <f>F1047*('Mieszkalne-ankiety'!$R$138/'Mieszkalne-ankiety'!$D$138)</f>
        <v>7.514258110743965</v>
      </c>
      <c r="H1047" s="115">
        <f>F1047*('Mieszkalne-ankiety'!$S$138/'Mieszkalne-ankiety'!$D$138)</f>
        <v>2.381201166280272E-2</v>
      </c>
      <c r="I1047" s="89">
        <f>F1047*('Mieszkalne-ankiety'!$T$138/'Mieszkalne-ankiety'!$D$138)</f>
        <v>4.867191467409706E-2</v>
      </c>
      <c r="J1047" s="95">
        <f>F1047*('Mieszkalne-ankiety'!$U$138/'Mieszkalne-ankiety'!$D$138)</f>
        <v>105.51947367826365</v>
      </c>
    </row>
    <row r="1048" spans="2:10" x14ac:dyDescent="0.25">
      <c r="B1048" s="80" t="s">
        <v>1960</v>
      </c>
      <c r="C1048" s="80" t="s">
        <v>1453</v>
      </c>
      <c r="D1048" s="82" t="s">
        <v>172</v>
      </c>
      <c r="E1048" s="82" t="s">
        <v>635</v>
      </c>
      <c r="F1048" s="26">
        <v>96.28</v>
      </c>
      <c r="G1048" s="98">
        <f>F1048*('Mieszkalne-ankiety'!$R$138/'Mieszkalne-ankiety'!$D$138)</f>
        <v>6.5722453752037513</v>
      </c>
      <c r="H1048" s="115">
        <f>F1048*('Mieszkalne-ankiety'!$S$138/'Mieszkalne-ankiety'!$D$138)</f>
        <v>2.0826857584435372E-2</v>
      </c>
      <c r="I1048" s="89">
        <f>F1048*('Mieszkalne-ankiety'!$T$138/'Mieszkalne-ankiety'!$D$138)</f>
        <v>4.2570239324328352E-2</v>
      </c>
      <c r="J1048" s="95">
        <f>F1048*('Mieszkalne-ankiety'!$U$138/'Mieszkalne-ankiety'!$D$138)</f>
        <v>92.291196636475505</v>
      </c>
    </row>
    <row r="1049" spans="2:10" x14ac:dyDescent="0.25">
      <c r="B1049" s="80" t="s">
        <v>1961</v>
      </c>
      <c r="C1049" s="80" t="s">
        <v>1453</v>
      </c>
      <c r="D1049" s="82" t="s">
        <v>207</v>
      </c>
      <c r="E1049" s="82" t="s">
        <v>635</v>
      </c>
      <c r="F1049" s="26">
        <v>123.68</v>
      </c>
      <c r="G1049" s="98">
        <f>F1049*('Mieszkalne-ankiety'!$R$138/'Mieszkalne-ankiety'!$D$138)</f>
        <v>8.4426184877980894</v>
      </c>
      <c r="H1049" s="115">
        <f>F1049*('Mieszkalne-ankiety'!$S$138/'Mieszkalne-ankiety'!$D$138)</f>
        <v>2.6753902638585032E-2</v>
      </c>
      <c r="I1049" s="89">
        <f>F1049*('Mieszkalne-ankiety'!$T$138/'Mieszkalne-ankiety'!$D$138)</f>
        <v>5.4685159946332891E-2</v>
      </c>
      <c r="J1049" s="95">
        <f>F1049*('Mieszkalne-ankiety'!$U$138/'Mieszkalne-ankiety'!$D$138)</f>
        <v>118.55603656002587</v>
      </c>
    </row>
    <row r="1050" spans="2:10" x14ac:dyDescent="0.25">
      <c r="B1050" s="80" t="s">
        <v>1962</v>
      </c>
      <c r="C1050" s="80" t="s">
        <v>1453</v>
      </c>
      <c r="D1050" s="82" t="s">
        <v>379</v>
      </c>
      <c r="E1050" s="82" t="s">
        <v>635</v>
      </c>
      <c r="F1050" s="26">
        <v>123.9</v>
      </c>
      <c r="G1050" s="98">
        <f>F1050*('Mieszkalne-ankiety'!$R$138/'Mieszkalne-ankiety'!$D$138)</f>
        <v>8.4576360821327885</v>
      </c>
      <c r="H1050" s="115">
        <f>F1050*('Mieszkalne-ankiety'!$S$138/'Mieszkalne-ankiety'!$D$138)</f>
        <v>2.6801492051428569E-2</v>
      </c>
      <c r="I1050" s="89">
        <f>F1050*('Mieszkalne-ankiety'!$T$138/'Mieszkalne-ankiety'!$D$138)</f>
        <v>5.478243303161906E-2</v>
      </c>
      <c r="J1050" s="95">
        <f>F1050*('Mieszkalne-ankiety'!$U$138/'Mieszkalne-ankiety'!$D$138)</f>
        <v>118.76692213605439</v>
      </c>
    </row>
    <row r="1051" spans="2:10" x14ac:dyDescent="0.25">
      <c r="B1051" s="80" t="s">
        <v>1963</v>
      </c>
      <c r="C1051" s="80" t="s">
        <v>1453</v>
      </c>
      <c r="D1051" s="82" t="s">
        <v>1902</v>
      </c>
      <c r="E1051" s="82" t="s">
        <v>635</v>
      </c>
      <c r="F1051" s="26">
        <v>89.59</v>
      </c>
      <c r="G1051" s="98">
        <f>F1051*('Mieszkalne-ankiety'!$R$138/'Mieszkalne-ankiety'!$D$138)</f>
        <v>6.1155739838440395</v>
      </c>
      <c r="H1051" s="115">
        <f>F1051*('Mieszkalne-ankiety'!$S$138/'Mieszkalne-ankiety'!$D$138)</f>
        <v>1.9379706802965985E-2</v>
      </c>
      <c r="I1051" s="89">
        <f>F1051*('Mieszkalne-ankiety'!$T$138/'Mieszkalne-ankiety'!$D$138)</f>
        <v>3.9612253230853524E-2</v>
      </c>
      <c r="J1051" s="95">
        <f>F1051*('Mieszkalne-ankiety'!$U$138/'Mieszkalne-ankiety'!$D$138)</f>
        <v>85.878357983608652</v>
      </c>
    </row>
    <row r="1052" spans="2:10" x14ac:dyDescent="0.25">
      <c r="B1052" s="80" t="s">
        <v>1964</v>
      </c>
      <c r="C1052" s="80" t="s">
        <v>1453</v>
      </c>
      <c r="D1052" s="82" t="s">
        <v>1606</v>
      </c>
      <c r="E1052" s="82" t="s">
        <v>635</v>
      </c>
      <c r="F1052" s="26">
        <v>157.65</v>
      </c>
      <c r="G1052" s="98">
        <f>F1052*('Mieszkalne-ankiety'!$R$138/'Mieszkalne-ankiety'!$D$138)</f>
        <v>10.761471576660483</v>
      </c>
      <c r="H1052" s="115">
        <f>F1052*('Mieszkalne-ankiety'!$S$138/'Mieszkalne-ankiety'!$D$138)</f>
        <v>3.4102140612653056E-2</v>
      </c>
      <c r="I1052" s="89">
        <f>F1052*('Mieszkalne-ankiety'!$T$138/'Mieszkalne-ankiety'!$D$138)</f>
        <v>6.9705008615292524E-2</v>
      </c>
      <c r="J1052" s="95">
        <f>F1052*('Mieszkalne-ankiety'!$U$138/'Mieszkalne-ankiety'!$D$138)</f>
        <v>151.11868664042754</v>
      </c>
    </row>
    <row r="1053" spans="2:10" x14ac:dyDescent="0.25">
      <c r="B1053" s="80" t="s">
        <v>1965</v>
      </c>
      <c r="C1053" s="80" t="s">
        <v>1453</v>
      </c>
      <c r="D1053" s="82" t="s">
        <v>1903</v>
      </c>
      <c r="E1053" s="82" t="s">
        <v>635</v>
      </c>
      <c r="F1053" s="26">
        <v>111.86</v>
      </c>
      <c r="G1053" s="98">
        <f>F1053*('Mieszkalne-ankiety'!$R$138/'Mieszkalne-ankiety'!$D$138)</f>
        <v>7.6357641012701665</v>
      </c>
      <c r="H1053" s="115">
        <f>F1053*('Mieszkalne-ankiety'!$S$138/'Mieszkalne-ankiety'!$D$138)</f>
        <v>2.4197053275809521E-2</v>
      </c>
      <c r="I1053" s="89">
        <f>F1053*('Mieszkalne-ankiety'!$T$138/'Mieszkalne-ankiety'!$D$138)</f>
        <v>4.9458942364139689E-2</v>
      </c>
      <c r="J1053" s="95">
        <f>F1053*('Mieszkalne-ankiety'!$U$138/'Mieszkalne-ankiety'!$D$138)</f>
        <v>107.22572970249429</v>
      </c>
    </row>
    <row r="1054" spans="2:10" x14ac:dyDescent="0.25">
      <c r="B1054" s="80" t="s">
        <v>1966</v>
      </c>
      <c r="C1054" s="80" t="s">
        <v>1453</v>
      </c>
      <c r="D1054" s="82" t="s">
        <v>1903</v>
      </c>
      <c r="E1054" s="82" t="s">
        <v>635</v>
      </c>
      <c r="F1054" s="26">
        <v>128.81</v>
      </c>
      <c r="G1054" s="98">
        <f>F1054*('Mieszkalne-ankiety'!$R$138/'Mieszkalne-ankiety'!$D$138)</f>
        <v>8.7928014829662988</v>
      </c>
      <c r="H1054" s="115">
        <f>F1054*('Mieszkalne-ankiety'!$S$138/'Mieszkalne-ankiety'!$D$138)</f>
        <v>2.7863601219891156E-2</v>
      </c>
      <c r="I1054" s="89">
        <f>F1054*('Mieszkalne-ankiety'!$T$138/'Mieszkalne-ankiety'!$D$138)</f>
        <v>5.6953391435051258E-2</v>
      </c>
      <c r="J1054" s="95">
        <f>F1054*('Mieszkalne-ankiety'!$U$138/'Mieszkalne-ankiety'!$D$138)</f>
        <v>123.4735047646906</v>
      </c>
    </row>
    <row r="1055" spans="2:10" x14ac:dyDescent="0.25">
      <c r="B1055" s="80" t="s">
        <v>1967</v>
      </c>
      <c r="C1055" s="80" t="s">
        <v>1453</v>
      </c>
      <c r="D1055" s="82" t="s">
        <v>1614</v>
      </c>
      <c r="E1055" s="82" t="s">
        <v>635</v>
      </c>
      <c r="F1055" s="26">
        <v>143.21</v>
      </c>
      <c r="G1055" s="98">
        <f>F1055*('Mieszkalne-ankiety'!$R$138/'Mieszkalne-ankiety'!$D$138)</f>
        <v>9.7757712939647821</v>
      </c>
      <c r="H1055" s="115">
        <f>F1055*('Mieszkalne-ankiety'!$S$138/'Mieszkalne-ankiety'!$D$138)</f>
        <v>3.0978544606013604E-2</v>
      </c>
      <c r="I1055" s="89">
        <f>F1055*('Mieszkalne-ankiety'!$T$138/'Mieszkalne-ankiety'!$D$138)</f>
        <v>6.3320357017418602E-2</v>
      </c>
      <c r="J1055" s="95">
        <f>F1055*('Mieszkalne-ankiety'!$U$138/'Mieszkalne-ankiety'!$D$138)</f>
        <v>137.27692428655649</v>
      </c>
    </row>
    <row r="1056" spans="2:10" x14ac:dyDescent="0.25">
      <c r="B1056" s="80" t="s">
        <v>1968</v>
      </c>
      <c r="C1056" s="80" t="s">
        <v>1453</v>
      </c>
      <c r="D1056" s="82" t="s">
        <v>1800</v>
      </c>
      <c r="E1056" s="82" t="s">
        <v>635</v>
      </c>
      <c r="F1056" s="26">
        <v>288.02</v>
      </c>
      <c r="G1056" s="98">
        <f>F1056*('Mieszkalne-ankiety'!$R$138/'Mieszkalne-ankiety'!$D$138)</f>
        <v>19.660761455818282</v>
      </c>
      <c r="H1056" s="115">
        <f>F1056*('Mieszkalne-ankiety'!$S$138/'Mieszkalne-ankiety'!$D$138)</f>
        <v>6.2303194032707475E-2</v>
      </c>
      <c r="I1056" s="89">
        <f>F1056*('Mieszkalne-ankiety'!$T$138/'Mieszkalne-ankiety'!$D$138)</f>
        <v>0.12734815465510024</v>
      </c>
      <c r="J1056" s="95">
        <f>F1056*('Mieszkalne-ankiety'!$U$138/'Mieszkalne-ankiety'!$D$138)</f>
        <v>276.08756185332027</v>
      </c>
    </row>
    <row r="1057" spans="2:10" x14ac:dyDescent="0.25">
      <c r="B1057" s="80" t="s">
        <v>1256</v>
      </c>
      <c r="C1057" s="80" t="s">
        <v>1453</v>
      </c>
      <c r="D1057" s="82" t="s">
        <v>1799</v>
      </c>
      <c r="E1057" s="82" t="s">
        <v>635</v>
      </c>
      <c r="F1057" s="26">
        <v>124.53</v>
      </c>
      <c r="G1057" s="98">
        <f>F1057*('Mieszkalne-ankiety'!$R$138/'Mieszkalne-ankiety'!$D$138)</f>
        <v>8.500641011363971</v>
      </c>
      <c r="H1057" s="115">
        <f>F1057*('Mieszkalne-ankiety'!$S$138/'Mieszkalne-ankiety'!$D$138)</f>
        <v>2.6937770824571425E-2</v>
      </c>
      <c r="I1057" s="89">
        <f>F1057*('Mieszkalne-ankiety'!$T$138/'Mieszkalne-ankiety'!$D$138)</f>
        <v>5.5060987775847628E-2</v>
      </c>
      <c r="J1057" s="95">
        <f>F1057*('Mieszkalne-ankiety'!$U$138/'Mieszkalne-ankiety'!$D$138)</f>
        <v>119.37082174013601</v>
      </c>
    </row>
    <row r="1058" spans="2:10" x14ac:dyDescent="0.25">
      <c r="B1058" s="80" t="s">
        <v>1257</v>
      </c>
      <c r="C1058" s="80" t="s">
        <v>1453</v>
      </c>
      <c r="D1058" s="82" t="s">
        <v>637</v>
      </c>
      <c r="E1058" s="82" t="s">
        <v>635</v>
      </c>
      <c r="F1058" s="26">
        <v>112.53</v>
      </c>
      <c r="G1058" s="98">
        <f>F1058*('Mieszkalne-ankiety'!$R$138/'Mieszkalne-ankiety'!$D$138)</f>
        <v>7.6814995021985677</v>
      </c>
      <c r="H1058" s="115">
        <f>F1058*('Mieszkalne-ankiety'!$S$138/'Mieszkalne-ankiety'!$D$138)</f>
        <v>2.4341984669469387E-2</v>
      </c>
      <c r="I1058" s="89">
        <f>F1058*('Mieszkalne-ankiety'!$T$138/'Mieszkalne-ankiety'!$D$138)</f>
        <v>4.9755183123874835E-2</v>
      </c>
      <c r="J1058" s="95">
        <f>F1058*('Mieszkalne-ankiety'!$U$138/'Mieszkalne-ankiety'!$D$138)</f>
        <v>107.86797213858111</v>
      </c>
    </row>
    <row r="1059" spans="2:10" x14ac:dyDescent="0.25">
      <c r="B1059" s="80" t="s">
        <v>1258</v>
      </c>
      <c r="C1059" s="80" t="s">
        <v>1453</v>
      </c>
      <c r="D1059" s="82" t="s">
        <v>264</v>
      </c>
      <c r="E1059" s="82" t="s">
        <v>635</v>
      </c>
      <c r="F1059" s="26">
        <v>91.29</v>
      </c>
      <c r="G1059" s="98">
        <f>F1059*('Mieszkalne-ankiety'!$R$138/'Mieszkalne-ankiety'!$D$138)</f>
        <v>6.2316190309758044</v>
      </c>
      <c r="H1059" s="115">
        <f>F1059*('Mieszkalne-ankiety'!$S$138/'Mieszkalne-ankiety'!$D$138)</f>
        <v>1.9747443174938775E-2</v>
      </c>
      <c r="I1059" s="89">
        <f>F1059*('Mieszkalne-ankiety'!$T$138/'Mieszkalne-ankiety'!$D$138)</f>
        <v>4.0363908889883005E-2</v>
      </c>
      <c r="J1059" s="95">
        <f>F1059*('Mieszkalne-ankiety'!$U$138/'Mieszkalne-ankiety'!$D$138)</f>
        <v>87.507928343828937</v>
      </c>
    </row>
    <row r="1060" spans="2:10" x14ac:dyDescent="0.25">
      <c r="B1060" s="80" t="s">
        <v>1259</v>
      </c>
      <c r="C1060" s="80" t="s">
        <v>1453</v>
      </c>
      <c r="D1060" s="82" t="s">
        <v>149</v>
      </c>
      <c r="E1060" s="82" t="s">
        <v>635</v>
      </c>
      <c r="F1060" s="26">
        <v>111.71</v>
      </c>
      <c r="G1060" s="98">
        <f>F1060*('Mieszkalne-ankiety'!$R$138/'Mieszkalne-ankiety'!$D$138)</f>
        <v>7.6255248324055982</v>
      </c>
      <c r="H1060" s="115">
        <f>F1060*('Mieszkalne-ankiety'!$S$138/'Mieszkalne-ankiety'!$D$138)</f>
        <v>2.4164605948870745E-2</v>
      </c>
      <c r="I1060" s="89">
        <f>F1060*('Mieszkalne-ankiety'!$T$138/'Mieszkalne-ankiety'!$D$138)</f>
        <v>4.939261980599003E-2</v>
      </c>
      <c r="J1060" s="95">
        <f>F1060*('Mieszkalne-ankiety'!$U$138/'Mieszkalne-ankiety'!$D$138)</f>
        <v>107.08194408247485</v>
      </c>
    </row>
    <row r="1061" spans="2:10" x14ac:dyDescent="0.25">
      <c r="B1061" s="80" t="s">
        <v>1260</v>
      </c>
      <c r="C1061" s="80" t="s">
        <v>1453</v>
      </c>
      <c r="D1061" s="82" t="s">
        <v>1904</v>
      </c>
      <c r="E1061" s="82" t="s">
        <v>635</v>
      </c>
      <c r="F1061" s="26">
        <v>158.15</v>
      </c>
      <c r="G1061" s="98">
        <f>F1061*('Mieszkalne-ankiety'!$R$138/'Mieszkalne-ankiety'!$D$138)</f>
        <v>10.795602472875709</v>
      </c>
      <c r="H1061" s="115">
        <f>F1061*('Mieszkalne-ankiety'!$S$138/'Mieszkalne-ankiety'!$D$138)</f>
        <v>3.4210298369115641E-2</v>
      </c>
      <c r="I1061" s="89">
        <f>F1061*('Mieszkalne-ankiety'!$T$138/'Mieszkalne-ankiety'!$D$138)</f>
        <v>6.9926083809124726E-2</v>
      </c>
      <c r="J1061" s="95">
        <f>F1061*('Mieszkalne-ankiety'!$U$138/'Mieszkalne-ankiety'!$D$138)</f>
        <v>151.59797204049235</v>
      </c>
    </row>
    <row r="1062" spans="2:10" x14ac:dyDescent="0.25">
      <c r="B1062" s="80" t="s">
        <v>1261</v>
      </c>
      <c r="C1062" s="80" t="s">
        <v>1453</v>
      </c>
      <c r="D1062" s="82" t="s">
        <v>143</v>
      </c>
      <c r="E1062" s="82" t="s">
        <v>635</v>
      </c>
      <c r="F1062" s="26">
        <v>62.9</v>
      </c>
      <c r="G1062" s="98">
        <f>F1062*('Mieszkalne-ankiety'!$R$138/'Mieszkalne-ankiety'!$D$138)</f>
        <v>4.2936667438753213</v>
      </c>
      <c r="H1062" s="115">
        <f>F1062*('Mieszkalne-ankiety'!$S$138/'Mieszkalne-ankiety'!$D$138)</f>
        <v>1.3606245762993196E-2</v>
      </c>
      <c r="I1062" s="89">
        <f>F1062*('Mieszkalne-ankiety'!$T$138/'Mieszkalne-ankiety'!$D$138)</f>
        <v>2.7811259384090705E-2</v>
      </c>
      <c r="J1062" s="95">
        <f>F1062*('Mieszkalne-ankiety'!$U$138/'Mieszkalne-ankiety'!$D$138)</f>
        <v>60.294103328150285</v>
      </c>
    </row>
    <row r="1063" spans="2:10" x14ac:dyDescent="0.25">
      <c r="B1063" s="80" t="s">
        <v>1262</v>
      </c>
      <c r="C1063" s="80" t="s">
        <v>1453</v>
      </c>
      <c r="D1063" s="82" t="s">
        <v>144</v>
      </c>
      <c r="E1063" s="82" t="s">
        <v>635</v>
      </c>
      <c r="F1063" s="26">
        <v>129.47</v>
      </c>
      <c r="G1063" s="98">
        <f>F1063*('Mieszkalne-ankiety'!$R$138/'Mieszkalne-ankiety'!$D$138)</f>
        <v>8.837854265970396</v>
      </c>
      <c r="H1063" s="115">
        <f>F1063*('Mieszkalne-ankiety'!$S$138/'Mieszkalne-ankiety'!$D$138)</f>
        <v>2.8006369458421766E-2</v>
      </c>
      <c r="I1063" s="89">
        <f>F1063*('Mieszkalne-ankiety'!$T$138/'Mieszkalne-ankiety'!$D$138)</f>
        <v>5.7245210690909758E-2</v>
      </c>
      <c r="J1063" s="95">
        <f>F1063*('Mieszkalne-ankiety'!$U$138/'Mieszkalne-ankiety'!$D$138)</f>
        <v>124.10616149277611</v>
      </c>
    </row>
    <row r="1064" spans="2:10" x14ac:dyDescent="0.25">
      <c r="B1064" s="80" t="s">
        <v>1263</v>
      </c>
      <c r="C1064" s="80" t="s">
        <v>1453</v>
      </c>
      <c r="D1064" s="82" t="s">
        <v>141</v>
      </c>
      <c r="E1064" s="82" t="s">
        <v>635</v>
      </c>
      <c r="F1064" s="26">
        <v>98.14</v>
      </c>
      <c r="G1064" s="98">
        <f>F1064*('Mieszkalne-ankiety'!$R$138/'Mieszkalne-ankiety'!$D$138)</f>
        <v>6.6992123091243885</v>
      </c>
      <c r="H1064" s="115">
        <f>F1064*('Mieszkalne-ankiety'!$S$138/'Mieszkalne-ankiety'!$D$138)</f>
        <v>2.1229204438476187E-2</v>
      </c>
      <c r="I1064" s="89">
        <f>F1064*('Mieszkalne-ankiety'!$T$138/'Mieszkalne-ankiety'!$D$138)</f>
        <v>4.3392639045384131E-2</v>
      </c>
      <c r="J1064" s="95">
        <f>F1064*('Mieszkalne-ankiety'!$U$138/'Mieszkalne-ankiety'!$D$138)</f>
        <v>94.074138324716515</v>
      </c>
    </row>
    <row r="1065" spans="2:10" x14ac:dyDescent="0.25">
      <c r="B1065" s="80" t="s">
        <v>1264</v>
      </c>
      <c r="C1065" s="80" t="s">
        <v>1453</v>
      </c>
      <c r="D1065" s="82" t="s">
        <v>137</v>
      </c>
      <c r="E1065" s="82" t="s">
        <v>635</v>
      </c>
      <c r="F1065" s="26">
        <v>92.6</v>
      </c>
      <c r="G1065" s="98">
        <f>F1065*('Mieszkalne-ankiety'!$R$138/'Mieszkalne-ankiety'!$D$138)</f>
        <v>6.3210419790596939</v>
      </c>
      <c r="H1065" s="115">
        <f>F1065*('Mieszkalne-ankiety'!$S$138/'Mieszkalne-ankiety'!$D$138)</f>
        <v>2.0030816496870746E-2</v>
      </c>
      <c r="I1065" s="89">
        <f>F1065*('Mieszkalne-ankiety'!$T$138/'Mieszkalne-ankiety'!$D$138)</f>
        <v>4.0943125897723358E-2</v>
      </c>
      <c r="J1065" s="95">
        <f>F1065*('Mieszkalne-ankiety'!$U$138/'Mieszkalne-ankiety'!$D$138)</f>
        <v>88.763656091998669</v>
      </c>
    </row>
    <row r="1066" spans="2:10" x14ac:dyDescent="0.25">
      <c r="B1066" s="80" t="s">
        <v>1265</v>
      </c>
      <c r="C1066" s="80" t="s">
        <v>1453</v>
      </c>
      <c r="D1066" s="82" t="s">
        <v>188</v>
      </c>
      <c r="E1066" s="82" t="s">
        <v>635</v>
      </c>
      <c r="F1066" s="26">
        <v>127.18</v>
      </c>
      <c r="G1066" s="98">
        <f>F1066*('Mieszkalne-ankiety'!$R$138/'Mieszkalne-ankiety'!$D$138)</f>
        <v>8.6815347613046647</v>
      </c>
      <c r="H1066" s="115">
        <f>F1066*('Mieszkalne-ankiety'!$S$138/'Mieszkalne-ankiety'!$D$138)</f>
        <v>2.7511006933823128E-2</v>
      </c>
      <c r="I1066" s="89">
        <f>F1066*('Mieszkalne-ankiety'!$T$138/'Mieszkalne-ankiety'!$D$138)</f>
        <v>5.6232686303158287E-2</v>
      </c>
      <c r="J1066" s="95">
        <f>F1066*('Mieszkalne-ankiety'!$U$138/'Mieszkalne-ankiety'!$D$138)</f>
        <v>121.91103436047939</v>
      </c>
    </row>
    <row r="1067" spans="2:10" x14ac:dyDescent="0.25">
      <c r="B1067" s="80" t="s">
        <v>1266</v>
      </c>
      <c r="C1067" s="80" t="s">
        <v>1453</v>
      </c>
      <c r="D1067" s="82" t="s">
        <v>243</v>
      </c>
      <c r="E1067" s="82" t="s">
        <v>635</v>
      </c>
      <c r="F1067" s="26">
        <v>59.56</v>
      </c>
      <c r="G1067" s="98">
        <f>F1067*('Mieszkalne-ankiety'!$R$138/'Mieszkalne-ankiety'!$D$138)</f>
        <v>4.0656723571576174</v>
      </c>
      <c r="H1067" s="115">
        <f>F1067*('Mieszkalne-ankiety'!$S$138/'Mieszkalne-ankiety'!$D$138)</f>
        <v>1.2883751949823129E-2</v>
      </c>
      <c r="I1067" s="89">
        <f>F1067*('Mieszkalne-ankiety'!$T$138/'Mieszkalne-ankiety'!$D$138)</f>
        <v>2.6334477089291614E-2</v>
      </c>
      <c r="J1067" s="95">
        <f>F1067*('Mieszkalne-ankiety'!$U$138/'Mieszkalne-ankiety'!$D$138)</f>
        <v>57.092476855717507</v>
      </c>
    </row>
    <row r="1068" spans="2:10" x14ac:dyDescent="0.25">
      <c r="B1068" s="80" t="s">
        <v>1267</v>
      </c>
      <c r="C1068" s="80" t="s">
        <v>1453</v>
      </c>
      <c r="D1068" s="82" t="s">
        <v>130</v>
      </c>
      <c r="E1068" s="82" t="s">
        <v>635</v>
      </c>
      <c r="F1068" s="26">
        <v>120.32</v>
      </c>
      <c r="G1068" s="98">
        <f>F1068*('Mieszkalne-ankiety'!$R$138/'Mieszkalne-ankiety'!$D$138)</f>
        <v>8.2132588652317757</v>
      </c>
      <c r="H1068" s="115">
        <f>F1068*('Mieszkalne-ankiety'!$S$138/'Mieszkalne-ankiety'!$D$138)</f>
        <v>2.6027082515156459E-2</v>
      </c>
      <c r="I1068" s="89">
        <f>F1068*('Mieszkalne-ankiety'!$T$138/'Mieszkalne-ankiety'!$D$138)</f>
        <v>5.3199534643780501E-2</v>
      </c>
      <c r="J1068" s="95">
        <f>F1068*('Mieszkalne-ankiety'!$U$138/'Mieszkalne-ankiety'!$D$138)</f>
        <v>115.33523867159049</v>
      </c>
    </row>
    <row r="1069" spans="2:10" x14ac:dyDescent="0.25">
      <c r="B1069" s="80" t="s">
        <v>1268</v>
      </c>
      <c r="C1069" s="81" t="s">
        <v>1453</v>
      </c>
      <c r="D1069" s="83"/>
      <c r="E1069" s="83" t="s">
        <v>635</v>
      </c>
      <c r="F1069" s="84">
        <f>'Mieszkalne-ankiety'!D77</f>
        <v>100</v>
      </c>
      <c r="G1069" s="98">
        <f>'Mieszkalne-ankiety'!R77</f>
        <v>9.3175310400000004</v>
      </c>
      <c r="H1069" s="115">
        <f>'Mieszkalne-ankiety'!S77</f>
        <v>2.2953300000000003E-2</v>
      </c>
      <c r="I1069" s="89">
        <f>'Mieszkalne-ankiety'!T77</f>
        <v>3.5878199999999999E-2</v>
      </c>
      <c r="J1069" s="95">
        <f>'Mieszkalne-ankiety'!U77</f>
        <v>97.880999999999986</v>
      </c>
    </row>
    <row r="1070" spans="2:10" x14ac:dyDescent="0.25">
      <c r="B1070" s="80" t="s">
        <v>1269</v>
      </c>
      <c r="C1070" s="81" t="s">
        <v>1453</v>
      </c>
      <c r="D1070" s="83"/>
      <c r="E1070" s="83" t="s">
        <v>635</v>
      </c>
      <c r="F1070" s="84">
        <f>'Mieszkalne-ankiety'!D78</f>
        <v>180</v>
      </c>
      <c r="G1070" s="98">
        <f>'Mieszkalne-ankiety'!R78</f>
        <v>8.6753521320000004</v>
      </c>
      <c r="H1070" s="115">
        <f>'Mieszkalne-ankiety'!S78</f>
        <v>2.1003300000000003E-2</v>
      </c>
      <c r="I1070" s="89">
        <f>'Mieszkalne-ankiety'!T78</f>
        <v>2.9560199999999998E-2</v>
      </c>
      <c r="J1070" s="95">
        <f>'Mieszkalne-ankiety'!U78</f>
        <v>88.260299999999987</v>
      </c>
    </row>
    <row r="1071" spans="2:10" x14ac:dyDescent="0.25">
      <c r="B1071" s="80" t="s">
        <v>1270</v>
      </c>
      <c r="C1071" s="81" t="s">
        <v>1453</v>
      </c>
      <c r="D1071" s="83"/>
      <c r="E1071" s="83" t="s">
        <v>635</v>
      </c>
      <c r="F1071" s="84">
        <f>'Mieszkalne-ankiety'!D79</f>
        <v>90</v>
      </c>
      <c r="G1071" s="98">
        <f>'Mieszkalne-ankiety'!R79</f>
        <v>11.520327932000001</v>
      </c>
      <c r="H1071" s="115">
        <f>'Mieszkalne-ankiety'!S79</f>
        <v>2.8004399999999999E-2</v>
      </c>
      <c r="I1071" s="89">
        <f>'Mieszkalne-ankiety'!T79</f>
        <v>3.94136E-2</v>
      </c>
      <c r="J1071" s="95">
        <f>'Mieszkalne-ankiety'!U79</f>
        <v>115.9903</v>
      </c>
    </row>
    <row r="1072" spans="2:10" x14ac:dyDescent="0.25">
      <c r="B1072" s="80" t="s">
        <v>1271</v>
      </c>
      <c r="C1072" s="81" t="s">
        <v>1453</v>
      </c>
      <c r="D1072" s="83"/>
      <c r="E1072" s="83" t="s">
        <v>635</v>
      </c>
      <c r="F1072" s="84">
        <f>'Mieszkalne-ankiety'!D80</f>
        <v>100</v>
      </c>
      <c r="G1072" s="98">
        <f>'Mieszkalne-ankiety'!R80</f>
        <v>4.6094005320000004</v>
      </c>
      <c r="H1072" s="115">
        <f>'Mieszkalne-ankiety'!S80</f>
        <v>2.4551099999999999E-2</v>
      </c>
      <c r="I1072" s="89">
        <f>'Mieszkalne-ankiety'!T80</f>
        <v>6.6715400000000008E-2</v>
      </c>
      <c r="J1072" s="95">
        <f>'Mieszkalne-ankiety'!U80</f>
        <v>110.2003</v>
      </c>
    </row>
    <row r="1073" spans="2:10" x14ac:dyDescent="0.25">
      <c r="B1073" s="80" t="s">
        <v>1272</v>
      </c>
      <c r="C1073" s="81" t="s">
        <v>1453</v>
      </c>
      <c r="D1073" s="83"/>
      <c r="E1073" s="83" t="s">
        <v>635</v>
      </c>
      <c r="F1073" s="84">
        <f>'Mieszkalne-ankiety'!D81</f>
        <v>100</v>
      </c>
      <c r="G1073" s="98">
        <f>'Mieszkalne-ankiety'!R81</f>
        <v>9.2437521320000009</v>
      </c>
      <c r="H1073" s="115">
        <f>'Mieszkalne-ankiety'!S81</f>
        <v>3.0753300000000004E-2</v>
      </c>
      <c r="I1073" s="89">
        <f>'Mieszkalne-ankiety'!T81</f>
        <v>6.1150199999999995E-2</v>
      </c>
      <c r="J1073" s="95">
        <f>'Mieszkalne-ankiety'!U81</f>
        <v>129.78030000000001</v>
      </c>
    </row>
    <row r="1074" spans="2:10" x14ac:dyDescent="0.25">
      <c r="B1074" s="80" t="s">
        <v>1273</v>
      </c>
      <c r="C1074" s="81" t="s">
        <v>1453</v>
      </c>
      <c r="D1074" s="83"/>
      <c r="E1074" s="83" t="s">
        <v>635</v>
      </c>
      <c r="F1074" s="84">
        <f>'Mieszkalne-ankiety'!D82</f>
        <v>130</v>
      </c>
      <c r="G1074" s="98">
        <f>'Mieszkalne-ankiety'!R82</f>
        <v>10.737724292000001</v>
      </c>
      <c r="H1074" s="115">
        <f>'Mieszkalne-ankiety'!S82</f>
        <v>2.8004399999999999E-2</v>
      </c>
      <c r="I1074" s="89">
        <f>'Mieszkalne-ankiety'!T82</f>
        <v>3.94136E-2</v>
      </c>
      <c r="J1074" s="95">
        <f>'Mieszkalne-ankiety'!U82</f>
        <v>109.0993</v>
      </c>
    </row>
    <row r="1075" spans="2:10" x14ac:dyDescent="0.25">
      <c r="B1075" s="80" t="s">
        <v>1274</v>
      </c>
      <c r="C1075" s="81" t="s">
        <v>1453</v>
      </c>
      <c r="D1075" s="83"/>
      <c r="E1075" s="83" t="s">
        <v>635</v>
      </c>
      <c r="F1075" s="84">
        <f>'Mieszkalne-ankiety'!D83</f>
        <v>100</v>
      </c>
      <c r="G1075" s="98">
        <f>'Mieszkalne-ankiety'!R83</f>
        <v>4.4336462479999996</v>
      </c>
      <c r="H1075" s="115">
        <f>'Mieszkalne-ankiety'!S83</f>
        <v>1.4401650000000002E-2</v>
      </c>
      <c r="I1075" s="89">
        <f>'Mieszkalne-ankiety'!T83</f>
        <v>2.7416099999999999E-2</v>
      </c>
      <c r="J1075" s="95">
        <f>'Mieszkalne-ankiety'!U83</f>
        <v>60.326700000000002</v>
      </c>
    </row>
    <row r="1076" spans="2:10" x14ac:dyDescent="0.25">
      <c r="B1076" s="80" t="s">
        <v>1275</v>
      </c>
      <c r="C1076" s="81" t="s">
        <v>1453</v>
      </c>
      <c r="D1076" s="83"/>
      <c r="E1076" s="83" t="s">
        <v>635</v>
      </c>
      <c r="F1076" s="84">
        <f>'Mieszkalne-ankiety'!D84</f>
        <v>140</v>
      </c>
      <c r="G1076" s="98">
        <f>'Mieszkalne-ankiety'!R84</f>
        <v>1.9931825480000003</v>
      </c>
      <c r="H1076" s="115">
        <f>'Mieszkalne-ankiety'!S84</f>
        <v>1.5599999999999999E-2</v>
      </c>
      <c r="I1076" s="89">
        <f>'Mieszkalne-ankiety'!T84</f>
        <v>5.0543999999999999E-2</v>
      </c>
      <c r="J1076" s="95">
        <f>'Mieszkalne-ankiety'!U84</f>
        <v>73.631699999999995</v>
      </c>
    </row>
    <row r="1077" spans="2:10" x14ac:dyDescent="0.25">
      <c r="B1077" s="80" t="s">
        <v>1276</v>
      </c>
      <c r="C1077" s="81" t="s">
        <v>1453</v>
      </c>
      <c r="D1077" s="83"/>
      <c r="E1077" s="83" t="s">
        <v>635</v>
      </c>
      <c r="F1077" s="84">
        <f>'Mieszkalne-ankiety'!D85</f>
        <v>45</v>
      </c>
      <c r="G1077" s="98">
        <f>'Mieszkalne-ankiety'!R85</f>
        <v>6.7001131640000002</v>
      </c>
      <c r="H1077" s="115">
        <f>'Mieszkalne-ankiety'!S85</f>
        <v>2.415165E-2</v>
      </c>
      <c r="I1077" s="89">
        <f>'Mieszkalne-ankiety'!T85</f>
        <v>5.9006099999999999E-2</v>
      </c>
      <c r="J1077" s="95">
        <f>'Mieszkalne-ankiety'!U85</f>
        <v>115.87559999999999</v>
      </c>
    </row>
    <row r="1078" spans="2:10" x14ac:dyDescent="0.25">
      <c r="B1078" s="80" t="s">
        <v>1277</v>
      </c>
      <c r="C1078" s="81" t="s">
        <v>1453</v>
      </c>
      <c r="D1078" s="83"/>
      <c r="E1078" s="83" t="s">
        <v>635</v>
      </c>
      <c r="F1078" s="84">
        <f>'Mieszkalne-ankiety'!D86</f>
        <v>180</v>
      </c>
      <c r="G1078" s="98">
        <f>'Mieszkalne-ankiety'!R86</f>
        <v>11.111352132</v>
      </c>
      <c r="H1078" s="115">
        <f>'Mieszkalne-ankiety'!S86</f>
        <v>2.1003300000000003E-2</v>
      </c>
      <c r="I1078" s="89">
        <f>'Mieszkalne-ankiety'!T86</f>
        <v>2.9560199999999998E-2</v>
      </c>
      <c r="J1078" s="95">
        <f>'Mieszkalne-ankiety'!U86</f>
        <v>99.060299999999998</v>
      </c>
    </row>
    <row r="1079" spans="2:10" x14ac:dyDescent="0.25">
      <c r="B1079" s="80" t="s">
        <v>1278</v>
      </c>
      <c r="C1079" s="81" t="s">
        <v>1453</v>
      </c>
      <c r="D1079" s="83"/>
      <c r="E1079" s="83" t="s">
        <v>635</v>
      </c>
      <c r="F1079" s="84">
        <f>'Mieszkalne-ankiety'!D87</f>
        <v>80</v>
      </c>
      <c r="G1079" s="98">
        <f>'Mieszkalne-ankiety'!R87</f>
        <v>1.0187825480000001</v>
      </c>
      <c r="H1079" s="115">
        <f>'Mieszkalne-ankiety'!S87</f>
        <v>1.17E-2</v>
      </c>
      <c r="I1079" s="89">
        <f>'Mieszkalne-ankiety'!T87</f>
        <v>3.7908000000000004E-2</v>
      </c>
      <c r="J1079" s="95">
        <f>'Mieszkalne-ankiety'!U87</f>
        <v>53.7117</v>
      </c>
    </row>
    <row r="1080" spans="2:10" x14ac:dyDescent="0.25">
      <c r="B1080" s="80" t="s">
        <v>1279</v>
      </c>
      <c r="C1080" s="81" t="s">
        <v>1453</v>
      </c>
      <c r="D1080" s="83"/>
      <c r="E1080" s="83" t="s">
        <v>635</v>
      </c>
      <c r="F1080" s="84">
        <f>'Mieszkalne-ankiety'!D88</f>
        <v>130</v>
      </c>
      <c r="G1080" s="98">
        <f>'Mieszkalne-ankiety'!R88</f>
        <v>11.424285748000001</v>
      </c>
      <c r="H1080" s="115">
        <f>'Mieszkalne-ankiety'!S88</f>
        <v>2.8004399999999999E-2</v>
      </c>
      <c r="I1080" s="89">
        <f>'Mieszkalne-ankiety'!T88</f>
        <v>3.94136E-2</v>
      </c>
      <c r="J1080" s="95">
        <f>'Mieszkalne-ankiety'!U88</f>
        <v>113.5117</v>
      </c>
    </row>
    <row r="1081" spans="2:10" x14ac:dyDescent="0.25">
      <c r="B1081" s="80" t="s">
        <v>1280</v>
      </c>
      <c r="C1081" s="81" t="s">
        <v>1453</v>
      </c>
      <c r="D1081" s="83"/>
      <c r="E1081" s="83" t="s">
        <v>635</v>
      </c>
      <c r="F1081" s="84">
        <f>'Mieszkalne-ankiety'!D89</f>
        <v>180</v>
      </c>
      <c r="G1081" s="98">
        <f>'Mieszkalne-ankiety'!R89</f>
        <v>6.8490148760000009</v>
      </c>
      <c r="H1081" s="115">
        <f>'Mieszkalne-ankiety'!S89</f>
        <v>1.4002199999999999E-2</v>
      </c>
      <c r="I1081" s="89">
        <f>'Mieszkalne-ankiety'!T89</f>
        <v>1.97068E-2</v>
      </c>
      <c r="J1081" s="95">
        <f>'Mieszkalne-ankiety'!U89</f>
        <v>63.677900000000001</v>
      </c>
    </row>
    <row r="1082" spans="2:10" x14ac:dyDescent="0.25">
      <c r="B1082" s="80" t="s">
        <v>1281</v>
      </c>
      <c r="C1082" s="81" t="s">
        <v>1453</v>
      </c>
      <c r="D1082" s="83"/>
      <c r="E1082" s="83" t="s">
        <v>635</v>
      </c>
      <c r="F1082" s="84">
        <f>'Mieszkalne-ankiety'!D90</f>
        <v>200</v>
      </c>
      <c r="G1082" s="98">
        <f>'Mieszkalne-ankiety'!R90</f>
        <v>10.786552132000001</v>
      </c>
      <c r="H1082" s="115">
        <f>'Mieszkalne-ankiety'!S90</f>
        <v>2.1003300000000003E-2</v>
      </c>
      <c r="I1082" s="89">
        <f>'Mieszkalne-ankiety'!T90</f>
        <v>2.9560199999999998E-2</v>
      </c>
      <c r="J1082" s="95">
        <f>'Mieszkalne-ankiety'!U90</f>
        <v>97.6203</v>
      </c>
    </row>
    <row r="1083" spans="2:10" x14ac:dyDescent="0.25">
      <c r="B1083" s="80" t="s">
        <v>1282</v>
      </c>
      <c r="C1083" s="81" t="s">
        <v>1453</v>
      </c>
      <c r="D1083" s="83"/>
      <c r="E1083" s="83" t="s">
        <v>635</v>
      </c>
      <c r="F1083" s="84">
        <f>'Mieszkalne-ankiety'!D91</f>
        <v>60</v>
      </c>
      <c r="G1083" s="98">
        <f>'Mieszkalne-ankiety'!R91</f>
        <v>0.61278254800000009</v>
      </c>
      <c r="H1083" s="115">
        <f>'Mieszkalne-ankiety'!S91</f>
        <v>2.3400000000000001E-2</v>
      </c>
      <c r="I1083" s="89">
        <f>'Mieszkalne-ankiety'!T91</f>
        <v>7.5816000000000008E-2</v>
      </c>
      <c r="J1083" s="95">
        <f>'Mieszkalne-ankiety'!U91</f>
        <v>98.711699999999993</v>
      </c>
    </row>
    <row r="1084" spans="2:10" x14ac:dyDescent="0.25">
      <c r="B1084" s="80" t="s">
        <v>1283</v>
      </c>
      <c r="C1084" s="81" t="s">
        <v>1453</v>
      </c>
      <c r="D1084" s="83"/>
      <c r="E1084" s="83" t="s">
        <v>635</v>
      </c>
      <c r="F1084" s="84">
        <f>'Mieszkalne-ankiety'!D92</f>
        <v>65</v>
      </c>
      <c r="G1084" s="98">
        <f>'Mieszkalne-ankiety'!R92</f>
        <v>3.7825583480000002</v>
      </c>
      <c r="H1084" s="115">
        <f>'Mieszkalne-ankiety'!S92</f>
        <v>1.09011E-2</v>
      </c>
      <c r="I1084" s="89">
        <f>'Mieszkalne-ankiety'!T92</f>
        <v>2.24894E-2</v>
      </c>
      <c r="J1084" s="95">
        <f>'Mieszkalne-ankiety'!U92</f>
        <v>49.881700000000002</v>
      </c>
    </row>
    <row r="1085" spans="2:10" x14ac:dyDescent="0.25">
      <c r="B1085" s="80" t="s">
        <v>1284</v>
      </c>
      <c r="C1085" s="81" t="s">
        <v>1453</v>
      </c>
      <c r="D1085" s="83"/>
      <c r="E1085" s="83" t="s">
        <v>635</v>
      </c>
      <c r="F1085" s="84">
        <f>'Mieszkalne-ankiety'!D93</f>
        <v>50</v>
      </c>
      <c r="G1085" s="98">
        <f>'Mieszkalne-ankiety'!R93</f>
        <v>0.98924218400000008</v>
      </c>
      <c r="H1085" s="115">
        <f>'Mieszkalne-ankiety'!S93</f>
        <v>9.75E-3</v>
      </c>
      <c r="I1085" s="89">
        <f>'Mieszkalne-ankiety'!T93</f>
        <v>3.159E-2</v>
      </c>
      <c r="J1085" s="95">
        <f>'Mieszkalne-ankiety'!U93</f>
        <v>45.438600000000001</v>
      </c>
    </row>
    <row r="1086" spans="2:10" x14ac:dyDescent="0.25">
      <c r="B1086" s="80" t="s">
        <v>1285</v>
      </c>
      <c r="C1086" s="81" t="s">
        <v>1453</v>
      </c>
      <c r="D1086" s="83"/>
      <c r="E1086" s="83" t="s">
        <v>635</v>
      </c>
      <c r="F1086" s="84">
        <f>'Mieszkalne-ankiety'!D94</f>
        <v>160</v>
      </c>
      <c r="G1086" s="98">
        <f>'Mieszkalne-ankiety'!R94</f>
        <v>10.136952132000001</v>
      </c>
      <c r="H1086" s="115">
        <f>'Mieszkalne-ankiety'!S94</f>
        <v>3.1728300000000001E-2</v>
      </c>
      <c r="I1086" s="89">
        <f>'Mieszkalne-ankiety'!T94</f>
        <v>6.4309199999999983E-2</v>
      </c>
      <c r="J1086" s="95">
        <f>'Mieszkalne-ankiety'!U94</f>
        <v>137.6403</v>
      </c>
    </row>
    <row r="1087" spans="2:10" x14ac:dyDescent="0.25">
      <c r="B1087" s="80" t="s">
        <v>1286</v>
      </c>
      <c r="C1087" s="81" t="s">
        <v>1453</v>
      </c>
      <c r="D1087" s="83"/>
      <c r="E1087" s="83" t="s">
        <v>635</v>
      </c>
      <c r="F1087" s="84">
        <f>'Mieszkalne-ankiety'!D95</f>
        <v>150</v>
      </c>
      <c r="G1087" s="98">
        <f>'Mieszkalne-ankiety'!R95</f>
        <v>3.177196892</v>
      </c>
      <c r="H1087" s="115">
        <f>'Mieszkalne-ankiety'!S95</f>
        <v>9.9261000000000002E-3</v>
      </c>
      <c r="I1087" s="89">
        <f>'Mieszkalne-ankiety'!T95</f>
        <v>1.9330400000000001E-2</v>
      </c>
      <c r="J1087" s="95">
        <f>'Mieszkalne-ankiety'!U95</f>
        <v>41.929299999999998</v>
      </c>
    </row>
    <row r="1088" spans="2:10" x14ac:dyDescent="0.25">
      <c r="B1088" s="80" t="s">
        <v>1287</v>
      </c>
      <c r="C1088" s="81" t="s">
        <v>1453</v>
      </c>
      <c r="D1088" s="83"/>
      <c r="E1088" s="83" t="s">
        <v>635</v>
      </c>
      <c r="F1088" s="84">
        <f>'Mieszkalne-ankiety'!D96</f>
        <v>40</v>
      </c>
      <c r="G1088" s="98">
        <f>'Mieszkalne-ankiety'!R96</f>
        <v>3.7825583480000002</v>
      </c>
      <c r="H1088" s="115">
        <f>'Mieszkalne-ankiety'!S96</f>
        <v>1.2851100000000001E-2</v>
      </c>
      <c r="I1088" s="89">
        <f>'Mieszkalne-ankiety'!T96</f>
        <v>2.88074E-2</v>
      </c>
      <c r="J1088" s="95">
        <f>'Mieszkalne-ankiety'!U96</f>
        <v>57.681699999999999</v>
      </c>
    </row>
    <row r="1089" spans="2:10" x14ac:dyDescent="0.25">
      <c r="B1089" s="80" t="s">
        <v>1288</v>
      </c>
      <c r="C1089" s="81" t="s">
        <v>1453</v>
      </c>
      <c r="D1089" s="83"/>
      <c r="E1089" s="83" t="s">
        <v>635</v>
      </c>
      <c r="F1089" s="84">
        <f>'Mieszkalne-ankiety'!D97</f>
        <v>160</v>
      </c>
      <c r="G1089" s="98">
        <f>'Mieszkalne-ankiety'!R97</f>
        <v>7.2107763320000009</v>
      </c>
      <c r="H1089" s="115">
        <f>'Mieszkalne-ankiety'!S97</f>
        <v>1.79022E-2</v>
      </c>
      <c r="I1089" s="89">
        <f>'Mieszkalne-ankiety'!T97</f>
        <v>3.2342799999999998E-2</v>
      </c>
      <c r="J1089" s="95">
        <f>'Mieszkalne-ankiety'!U97</f>
        <v>82.250299999999996</v>
      </c>
    </row>
    <row r="1090" spans="2:10" x14ac:dyDescent="0.25">
      <c r="B1090" s="80" t="s">
        <v>1289</v>
      </c>
      <c r="C1090" s="81" t="s">
        <v>1453</v>
      </c>
      <c r="D1090" s="83"/>
      <c r="E1090" s="83" t="s">
        <v>635</v>
      </c>
      <c r="F1090" s="84">
        <f>'Mieszkalne-ankiety'!D98</f>
        <v>100</v>
      </c>
      <c r="G1090" s="98">
        <f>'Mieszkalne-ankiety'!R98</f>
        <v>1.2402632760000001</v>
      </c>
      <c r="H1090" s="115">
        <f>'Mieszkalne-ankiety'!S98</f>
        <v>2.3400000000000001E-2</v>
      </c>
      <c r="I1090" s="89">
        <f>'Mieszkalne-ankiety'!T98</f>
        <v>7.5816000000000008E-2</v>
      </c>
      <c r="J1090" s="95">
        <f>'Mieszkalne-ankiety'!U98</f>
        <v>102.17789999999999</v>
      </c>
    </row>
    <row r="1091" spans="2:10" x14ac:dyDescent="0.25">
      <c r="B1091" s="80" t="s">
        <v>1290</v>
      </c>
      <c r="C1091" s="81" t="s">
        <v>1453</v>
      </c>
      <c r="D1091" s="83"/>
      <c r="E1091" s="83" t="s">
        <v>635</v>
      </c>
      <c r="F1091" s="84">
        <f>'Mieszkalne-ankiety'!D99</f>
        <v>100</v>
      </c>
      <c r="G1091" s="98">
        <f>'Mieszkalne-ankiety'!R99</f>
        <v>7.3730323279999999</v>
      </c>
      <c r="H1091" s="115">
        <f>'Mieszkalne-ankiety'!S99</f>
        <v>2.2777199999999997E-2</v>
      </c>
      <c r="I1091" s="89">
        <f>'Mieszkalne-ankiety'!T99</f>
        <v>4.8137800000000001E-2</v>
      </c>
      <c r="J1091" s="95">
        <f>'Mieszkalne-ankiety'!U99</f>
        <v>98.706199999999995</v>
      </c>
    </row>
    <row r="1092" spans="2:10" x14ac:dyDescent="0.25">
      <c r="B1092" s="80" t="s">
        <v>1291</v>
      </c>
      <c r="C1092" s="80" t="s">
        <v>1454</v>
      </c>
      <c r="D1092" s="82" t="s">
        <v>1819</v>
      </c>
      <c r="E1092" s="82" t="s">
        <v>304</v>
      </c>
      <c r="F1092" s="26">
        <v>76.3</v>
      </c>
      <c r="G1092" s="98">
        <f>F1092*('Mieszkalne-ankiety'!$R$138/'Mieszkalne-ankiety'!$D$138)</f>
        <v>5.2083747624433547</v>
      </c>
      <c r="H1092" s="115">
        <f>F1092*('Mieszkalne-ankiety'!$S$138/'Mieszkalne-ankiety'!$D$138)</f>
        <v>1.6504873636190475E-2</v>
      </c>
      <c r="I1092" s="89">
        <f>F1092*('Mieszkalne-ankiety'!$T$138/'Mieszkalne-ankiety'!$D$138)</f>
        <v>3.3736074578793657E-2</v>
      </c>
      <c r="J1092" s="95">
        <f>F1092*('Mieszkalne-ankiety'!$U$138/'Mieszkalne-ankiety'!$D$138)</f>
        <v>73.138952049886598</v>
      </c>
    </row>
    <row r="1093" spans="2:10" x14ac:dyDescent="0.25">
      <c r="B1093" s="80" t="s">
        <v>1292</v>
      </c>
      <c r="C1093" s="80" t="s">
        <v>1454</v>
      </c>
      <c r="D1093" s="82" t="s">
        <v>440</v>
      </c>
      <c r="E1093" s="82" t="s">
        <v>304</v>
      </c>
      <c r="F1093" s="26">
        <v>62.06</v>
      </c>
      <c r="G1093" s="98">
        <f>F1093*('Mieszkalne-ankiety'!$R$138/'Mieszkalne-ankiety'!$D$138)</f>
        <v>4.2363268382337429</v>
      </c>
      <c r="H1093" s="115">
        <f>F1093*('Mieszkalne-ankiety'!$S$138/'Mieszkalne-ankiety'!$D$138)</f>
        <v>1.3424540732136054E-2</v>
      </c>
      <c r="I1093" s="89">
        <f>F1093*('Mieszkalne-ankiety'!$T$138/'Mieszkalne-ankiety'!$D$138)</f>
        <v>2.7439853058452614E-2</v>
      </c>
      <c r="J1093" s="95">
        <f>F1093*('Mieszkalne-ankiety'!$U$138/'Mieszkalne-ankiety'!$D$138)</f>
        <v>59.488903856041446</v>
      </c>
    </row>
    <row r="1094" spans="2:10" x14ac:dyDescent="0.25">
      <c r="B1094" s="80" t="s">
        <v>1293</v>
      </c>
      <c r="C1094" s="80" t="s">
        <v>1454</v>
      </c>
      <c r="D1094" s="82" t="s">
        <v>507</v>
      </c>
      <c r="E1094" s="82" t="s">
        <v>304</v>
      </c>
      <c r="F1094" s="26">
        <v>150.82</v>
      </c>
      <c r="G1094" s="98">
        <f>F1094*('Mieszkalne-ankiety'!$R$138/'Mieszkalne-ankiety'!$D$138)</f>
        <v>10.295243534360507</v>
      </c>
      <c r="H1094" s="115">
        <f>F1094*('Mieszkalne-ankiety'!$S$138/'Mieszkalne-ankiety'!$D$138)</f>
        <v>3.2624705659374142E-2</v>
      </c>
      <c r="I1094" s="89">
        <f>F1094*('Mieszkalne-ankiety'!$T$138/'Mieszkalne-ankiety'!$D$138)</f>
        <v>6.6685121467544684E-2</v>
      </c>
      <c r="J1094" s="95">
        <f>F1094*('Mieszkalne-ankiety'!$U$138/'Mieszkalne-ankiety'!$D$138)</f>
        <v>144.57164807554253</v>
      </c>
    </row>
    <row r="1095" spans="2:10" x14ac:dyDescent="0.25">
      <c r="B1095" s="80" t="s">
        <v>1294</v>
      </c>
      <c r="C1095" s="80" t="s">
        <v>1454</v>
      </c>
      <c r="D1095" s="82" t="s">
        <v>553</v>
      </c>
      <c r="E1095" s="82" t="s">
        <v>304</v>
      </c>
      <c r="F1095" s="26">
        <v>101.58</v>
      </c>
      <c r="G1095" s="98">
        <f>F1095*('Mieszkalne-ankiety'!$R$138/'Mieszkalne-ankiety'!$D$138)</f>
        <v>6.934032875085137</v>
      </c>
      <c r="H1095" s="115">
        <f>F1095*('Mieszkalne-ankiety'!$S$138/'Mieszkalne-ankiety'!$D$138)</f>
        <v>2.1973329802938774E-2</v>
      </c>
      <c r="I1095" s="89">
        <f>F1095*('Mieszkalne-ankiety'!$T$138/'Mieszkalne-ankiety'!$D$138)</f>
        <v>4.4913636378949663E-2</v>
      </c>
      <c r="J1095" s="95">
        <f>F1095*('Mieszkalne-ankiety'!$U$138/'Mieszkalne-ankiety'!$D$138)</f>
        <v>97.371621877162255</v>
      </c>
    </row>
    <row r="1096" spans="2:10" x14ac:dyDescent="0.25">
      <c r="B1096" s="80" t="s">
        <v>1295</v>
      </c>
      <c r="C1096" s="80" t="s">
        <v>1454</v>
      </c>
      <c r="D1096" s="82" t="s">
        <v>502</v>
      </c>
      <c r="E1096" s="82" t="s">
        <v>304</v>
      </c>
      <c r="F1096" s="26">
        <v>106.99</v>
      </c>
      <c r="G1096" s="98">
        <f>F1096*('Mieszkalne-ankiety'!$R$138/'Mieszkalne-ankiety'!$D$138)</f>
        <v>7.3033291721338731</v>
      </c>
      <c r="H1096" s="115">
        <f>F1096*('Mieszkalne-ankiety'!$S$138/'Mieszkalne-ankiety'!$D$138)</f>
        <v>2.3143596727863942E-2</v>
      </c>
      <c r="I1096" s="89">
        <f>F1096*('Mieszkalne-ankiety'!$T$138/'Mieszkalne-ankiety'!$D$138)</f>
        <v>4.7305669976214063E-2</v>
      </c>
      <c r="J1096" s="95">
        <f>F1096*('Mieszkalne-ankiety'!$U$138/'Mieszkalne-ankiety'!$D$138)</f>
        <v>102.55748990586325</v>
      </c>
    </row>
    <row r="1097" spans="2:10" x14ac:dyDescent="0.25">
      <c r="B1097" s="80" t="s">
        <v>1296</v>
      </c>
      <c r="C1097" s="80" t="s">
        <v>1454</v>
      </c>
      <c r="D1097" s="82" t="s">
        <v>501</v>
      </c>
      <c r="E1097" s="82" t="s">
        <v>304</v>
      </c>
      <c r="F1097" s="26">
        <v>113.03</v>
      </c>
      <c r="G1097" s="98">
        <f>F1097*('Mieszkalne-ankiety'!$R$138/'Mieszkalne-ankiety'!$D$138)</f>
        <v>7.7156303984137926</v>
      </c>
      <c r="H1097" s="115">
        <f>F1097*('Mieszkalne-ankiety'!$S$138/'Mieszkalne-ankiety'!$D$138)</f>
        <v>2.4450142425931971E-2</v>
      </c>
      <c r="I1097" s="89">
        <f>F1097*('Mieszkalne-ankiety'!$T$138/'Mieszkalne-ankiety'!$D$138)</f>
        <v>4.9976258317707037E-2</v>
      </c>
      <c r="J1097" s="95">
        <f>F1097*('Mieszkalne-ankiety'!$U$138/'Mieszkalne-ankiety'!$D$138)</f>
        <v>108.34725753864589</v>
      </c>
    </row>
    <row r="1098" spans="2:10" x14ac:dyDescent="0.25">
      <c r="B1098" s="80" t="s">
        <v>1297</v>
      </c>
      <c r="C1098" s="80" t="s">
        <v>1454</v>
      </c>
      <c r="D1098" s="82" t="s">
        <v>434</v>
      </c>
      <c r="E1098" s="82" t="s">
        <v>304</v>
      </c>
      <c r="F1098" s="26">
        <v>182.84</v>
      </c>
      <c r="G1098" s="98">
        <f>F1098*('Mieszkalne-ankiety'!$R$138/'Mieszkalne-ankiety'!$D$138)</f>
        <v>12.480986127983526</v>
      </c>
      <c r="H1098" s="115">
        <f>F1098*('Mieszkalne-ankiety'!$S$138/'Mieszkalne-ankiety'!$D$138)</f>
        <v>3.9551128383238092E-2</v>
      </c>
      <c r="I1098" s="89">
        <f>F1098*('Mieszkalne-ankiety'!$T$138/'Mieszkalne-ankiety'!$D$138)</f>
        <v>8.0842776880558742E-2</v>
      </c>
      <c r="J1098" s="95">
        <f>F1098*('Mieszkalne-ankiety'!$U$138/'Mieszkalne-ankiety'!$D$138)</f>
        <v>175.26508509569155</v>
      </c>
    </row>
    <row r="1099" spans="2:10" x14ac:dyDescent="0.25">
      <c r="B1099" s="80" t="s">
        <v>1298</v>
      </c>
      <c r="C1099" s="80" t="s">
        <v>1454</v>
      </c>
      <c r="D1099" s="82" t="s">
        <v>138</v>
      </c>
      <c r="E1099" s="82" t="s">
        <v>304</v>
      </c>
      <c r="F1099" s="26">
        <v>130.76</v>
      </c>
      <c r="G1099" s="98">
        <f>F1099*('Mieszkalne-ankiety'!$R$138/'Mieszkalne-ankiety'!$D$138)</f>
        <v>8.9259119782056757</v>
      </c>
      <c r="H1099" s="115">
        <f>F1099*('Mieszkalne-ankiety'!$S$138/'Mieszkalne-ankiety'!$D$138)</f>
        <v>2.8285416470095234E-2</v>
      </c>
      <c r="I1099" s="89">
        <f>F1099*('Mieszkalne-ankiety'!$T$138/'Mieszkalne-ankiety'!$D$138)</f>
        <v>5.7815584690996832E-2</v>
      </c>
      <c r="J1099" s="95">
        <f>F1099*('Mieszkalne-ankiety'!$U$138/'Mieszkalne-ankiety'!$D$138)</f>
        <v>125.34271782494325</v>
      </c>
    </row>
    <row r="1100" spans="2:10" x14ac:dyDescent="0.25">
      <c r="B1100" s="80" t="s">
        <v>1299</v>
      </c>
      <c r="C1100" s="80" t="s">
        <v>1454</v>
      </c>
      <c r="D1100" s="82" t="s">
        <v>438</v>
      </c>
      <c r="E1100" s="82" t="s">
        <v>304</v>
      </c>
      <c r="F1100" s="26">
        <v>72.03</v>
      </c>
      <c r="G1100" s="98">
        <f>F1100*('Mieszkalne-ankiety'!$R$138/'Mieszkalne-ankiety'!$D$138)</f>
        <v>4.9168969087653327</v>
      </c>
      <c r="H1100" s="115">
        <f>F1100*('Mieszkalne-ankiety'!$S$138/'Mieszkalne-ankiety'!$D$138)</f>
        <v>1.5581206395999999E-2</v>
      </c>
      <c r="I1100" s="89">
        <f>F1100*('Mieszkalne-ankiety'!$T$138/'Mieszkalne-ankiety'!$D$138)</f>
        <v>3.1848092423466673E-2</v>
      </c>
      <c r="J1100" s="95">
        <f>F1100*('Mieszkalne-ankiety'!$U$138/'Mieszkalne-ankiety'!$D$138)</f>
        <v>69.045854733333314</v>
      </c>
    </row>
    <row r="1101" spans="2:10" x14ac:dyDescent="0.25">
      <c r="B1101" s="80" t="s">
        <v>1300</v>
      </c>
      <c r="C1101" s="80" t="s">
        <v>1454</v>
      </c>
      <c r="D1101" s="82" t="s">
        <v>367</v>
      </c>
      <c r="E1101" s="82" t="s">
        <v>304</v>
      </c>
      <c r="F1101" s="26">
        <v>102.92</v>
      </c>
      <c r="G1101" s="98">
        <f>F1101*('Mieszkalne-ankiety'!$R$138/'Mieszkalne-ankiety'!$D$138)</f>
        <v>7.0255036769419412</v>
      </c>
      <c r="H1101" s="115">
        <f>F1101*('Mieszkalne-ankiety'!$S$138/'Mieszkalne-ankiety'!$D$138)</f>
        <v>2.2263192590258503E-2</v>
      </c>
      <c r="I1101" s="89">
        <f>F1101*('Mieszkalne-ankiety'!$T$138/'Mieszkalne-ankiety'!$D$138)</f>
        <v>4.5506117898419962E-2</v>
      </c>
      <c r="J1101" s="95">
        <f>F1101*('Mieszkalne-ankiety'!$U$138/'Mieszkalne-ankiety'!$D$138)</f>
        <v>98.656106749335891</v>
      </c>
    </row>
    <row r="1102" spans="2:10" x14ac:dyDescent="0.25">
      <c r="B1102" s="80" t="s">
        <v>1301</v>
      </c>
      <c r="C1102" s="80" t="s">
        <v>1454</v>
      </c>
      <c r="D1102" s="82" t="s">
        <v>368</v>
      </c>
      <c r="E1102" s="82" t="s">
        <v>304</v>
      </c>
      <c r="F1102" s="26">
        <v>80.400000000000006</v>
      </c>
      <c r="G1102" s="98">
        <f>F1102*('Mieszkalne-ankiety'!$R$138/'Mieszkalne-ankiety'!$D$138)</f>
        <v>5.4882481114082013</v>
      </c>
      <c r="H1102" s="115">
        <f>F1102*('Mieszkalne-ankiety'!$S$138/'Mieszkalne-ankiety'!$D$138)</f>
        <v>1.7391767239183672E-2</v>
      </c>
      <c r="I1102" s="89">
        <f>F1102*('Mieszkalne-ankiety'!$T$138/'Mieszkalne-ankiety'!$D$138)</f>
        <v>3.5548891168217696E-2</v>
      </c>
      <c r="J1102" s="95">
        <f>F1102*('Mieszkalne-ankiety'!$U$138/'Mieszkalne-ankiety'!$D$138)</f>
        <v>77.06909233041786</v>
      </c>
    </row>
    <row r="1103" spans="2:10" x14ac:dyDescent="0.25">
      <c r="B1103" s="80" t="s">
        <v>1302</v>
      </c>
      <c r="C1103" s="80" t="s">
        <v>1454</v>
      </c>
      <c r="D1103" s="82" t="s">
        <v>1905</v>
      </c>
      <c r="E1103" s="82" t="s">
        <v>304</v>
      </c>
      <c r="F1103" s="26">
        <v>110.17</v>
      </c>
      <c r="G1103" s="98">
        <f>F1103*('Mieszkalne-ankiety'!$R$138/'Mieszkalne-ankiety'!$D$138)</f>
        <v>7.5204016720627056</v>
      </c>
      <c r="H1103" s="115">
        <f>F1103*('Mieszkalne-ankiety'!$S$138/'Mieszkalne-ankiety'!$D$138)</f>
        <v>2.3831480058965984E-2</v>
      </c>
      <c r="I1103" s="89">
        <f>F1103*('Mieszkalne-ankiety'!$T$138/'Mieszkalne-ankiety'!$D$138)</f>
        <v>4.8711708208986855E-2</v>
      </c>
      <c r="J1103" s="95">
        <f>F1103*('Mieszkalne-ankiety'!$U$138/'Mieszkalne-ankiety'!$D$138)</f>
        <v>105.60574505027532</v>
      </c>
    </row>
    <row r="1104" spans="2:10" x14ac:dyDescent="0.25">
      <c r="B1104" s="80" t="s">
        <v>1303</v>
      </c>
      <c r="C1104" s="80" t="s">
        <v>1454</v>
      </c>
      <c r="D1104" s="82" t="s">
        <v>1595</v>
      </c>
      <c r="E1104" s="82" t="s">
        <v>304</v>
      </c>
      <c r="F1104" s="26">
        <v>73.39</v>
      </c>
      <c r="G1104" s="98">
        <f>F1104*('Mieszkalne-ankiety'!$R$138/'Mieszkalne-ankiety'!$D$138)</f>
        <v>5.009732946470745</v>
      </c>
      <c r="H1104" s="115">
        <f>F1104*('Mieszkalne-ankiety'!$S$138/'Mieszkalne-ankiety'!$D$138)</f>
        <v>1.5875395493578231E-2</v>
      </c>
      <c r="I1104" s="89">
        <f>F1104*('Mieszkalne-ankiety'!$T$138/'Mieszkalne-ankiety'!$D$138)</f>
        <v>3.2449416950690257E-2</v>
      </c>
      <c r="J1104" s="95">
        <f>F1104*('Mieszkalne-ankiety'!$U$138/'Mieszkalne-ankiety'!$D$138)</f>
        <v>70.349511021509528</v>
      </c>
    </row>
    <row r="1105" spans="2:10" x14ac:dyDescent="0.25">
      <c r="B1105" s="80" t="s">
        <v>1304</v>
      </c>
      <c r="C1105" s="80" t="s">
        <v>1454</v>
      </c>
      <c r="D1105" s="82" t="s">
        <v>622</v>
      </c>
      <c r="E1105" s="82" t="s">
        <v>304</v>
      </c>
      <c r="F1105" s="26">
        <v>88.58</v>
      </c>
      <c r="G1105" s="98">
        <f>F1105*('Mieszkalne-ankiety'!$R$138/'Mieszkalne-ankiety'!$D$138)</f>
        <v>6.0466295734892839</v>
      </c>
      <c r="H1105" s="115">
        <f>F1105*('Mieszkalne-ankiety'!$S$138/'Mieszkalne-ankiety'!$D$138)</f>
        <v>1.9161228134911563E-2</v>
      </c>
      <c r="I1105" s="89">
        <f>F1105*('Mieszkalne-ankiety'!$T$138/'Mieszkalne-ankiety'!$D$138)</f>
        <v>3.9165681339312475E-2</v>
      </c>
      <c r="J1105" s="95">
        <f>F1105*('Mieszkalne-ankiety'!$U$138/'Mieszkalne-ankiety'!$D$138)</f>
        <v>84.910201475477777</v>
      </c>
    </row>
    <row r="1106" spans="2:10" x14ac:dyDescent="0.25">
      <c r="B1106" s="80" t="s">
        <v>1305</v>
      </c>
      <c r="C1106" s="80" t="s">
        <v>1454</v>
      </c>
      <c r="D1106" s="82" t="s">
        <v>408</v>
      </c>
      <c r="E1106" s="82" t="s">
        <v>304</v>
      </c>
      <c r="F1106" s="26">
        <v>72.33</v>
      </c>
      <c r="G1106" s="98">
        <f>F1106*('Mieszkalne-ankiety'!$R$138/'Mieszkalne-ankiety'!$D$138)</f>
        <v>4.9373754464944675</v>
      </c>
      <c r="H1106" s="115">
        <f>F1106*('Mieszkalne-ankiety'!$S$138/'Mieszkalne-ankiety'!$D$138)</f>
        <v>1.5646101049877549E-2</v>
      </c>
      <c r="I1106" s="89">
        <f>F1106*('Mieszkalne-ankiety'!$T$138/'Mieszkalne-ankiety'!$D$138)</f>
        <v>3.1980737539765991E-2</v>
      </c>
      <c r="J1106" s="95">
        <f>F1106*('Mieszkalne-ankiety'!$U$138/'Mieszkalne-ankiety'!$D$138)</f>
        <v>69.333425973372186</v>
      </c>
    </row>
    <row r="1107" spans="2:10" x14ac:dyDescent="0.25">
      <c r="B1107" s="80" t="s">
        <v>1306</v>
      </c>
      <c r="C1107" s="80" t="s">
        <v>1454</v>
      </c>
      <c r="D1107" s="82" t="s">
        <v>298</v>
      </c>
      <c r="E1107" s="82" t="s">
        <v>304</v>
      </c>
      <c r="F1107" s="26">
        <v>64.760000000000005</v>
      </c>
      <c r="G1107" s="98">
        <f>F1107*('Mieszkalne-ankiety'!$R$138/'Mieszkalne-ankiety'!$D$138)</f>
        <v>4.4206336777959594</v>
      </c>
      <c r="H1107" s="115">
        <f>F1107*('Mieszkalne-ankiety'!$S$138/'Mieszkalne-ankiety'!$D$138)</f>
        <v>1.4008592617034013E-2</v>
      </c>
      <c r="I1107" s="89">
        <f>F1107*('Mieszkalne-ankiety'!$T$138/'Mieszkalne-ankiety'!$D$138)</f>
        <v>2.8633659105146491E-2</v>
      </c>
      <c r="J1107" s="95">
        <f>F1107*('Mieszkalne-ankiety'!$U$138/'Mieszkalne-ankiety'!$D$138)</f>
        <v>62.077045016391303</v>
      </c>
    </row>
    <row r="1108" spans="2:10" x14ac:dyDescent="0.25">
      <c r="B1108" s="80" t="s">
        <v>1307</v>
      </c>
      <c r="C1108" s="80" t="s">
        <v>1454</v>
      </c>
      <c r="D1108" s="82" t="s">
        <v>1906</v>
      </c>
      <c r="E1108" s="82" t="s">
        <v>304</v>
      </c>
      <c r="F1108" s="26">
        <v>75.099999999999994</v>
      </c>
      <c r="G1108" s="98">
        <f>F1108*('Mieszkalne-ankiety'!$R$138/'Mieszkalne-ankiety'!$D$138)</f>
        <v>5.1264606115268139</v>
      </c>
      <c r="H1108" s="115">
        <f>F1108*('Mieszkalne-ankiety'!$S$138/'Mieszkalne-ankiety'!$D$138)</f>
        <v>1.624529502068027E-2</v>
      </c>
      <c r="I1108" s="89">
        <f>F1108*('Mieszkalne-ankiety'!$T$138/'Mieszkalne-ankiety'!$D$138)</f>
        <v>3.3205494113596377E-2</v>
      </c>
      <c r="J1108" s="95">
        <f>F1108*('Mieszkalne-ankiety'!$U$138/'Mieszkalne-ankiety'!$D$138)</f>
        <v>71.988667089731095</v>
      </c>
    </row>
    <row r="1109" spans="2:10" x14ac:dyDescent="0.25">
      <c r="B1109" s="80" t="s">
        <v>1308</v>
      </c>
      <c r="C1109" s="80" t="s">
        <v>1454</v>
      </c>
      <c r="D1109" s="82" t="s">
        <v>239</v>
      </c>
      <c r="E1109" s="82" t="s">
        <v>304</v>
      </c>
      <c r="F1109" s="26">
        <v>87.64</v>
      </c>
      <c r="G1109" s="98">
        <f>F1109*('Mieszkalne-ankiety'!$R$138/'Mieszkalne-ankiety'!$D$138)</f>
        <v>5.9824634886046608</v>
      </c>
      <c r="H1109" s="115">
        <f>F1109*('Mieszkalne-ankiety'!$S$138/'Mieszkalne-ankiety'!$D$138)</f>
        <v>1.8957891552761903E-2</v>
      </c>
      <c r="I1109" s="89">
        <f>F1109*('Mieszkalne-ankiety'!$T$138/'Mieszkalne-ankiety'!$D$138)</f>
        <v>3.8750059974907942E-2</v>
      </c>
      <c r="J1109" s="95">
        <f>F1109*('Mieszkalne-ankiety'!$U$138/'Mieszkalne-ankiety'!$D$138)</f>
        <v>84.009144923355976</v>
      </c>
    </row>
    <row r="1110" spans="2:10" x14ac:dyDescent="0.25">
      <c r="B1110" s="80" t="s">
        <v>1969</v>
      </c>
      <c r="C1110" s="80" t="s">
        <v>1454</v>
      </c>
      <c r="D1110" s="82" t="s">
        <v>157</v>
      </c>
      <c r="E1110" s="82" t="s">
        <v>304</v>
      </c>
      <c r="F1110" s="26">
        <v>129.19999999999999</v>
      </c>
      <c r="G1110" s="98">
        <f>F1110*('Mieszkalne-ankiety'!$R$138/'Mieszkalne-ankiety'!$D$138)</f>
        <v>8.8194235820141724</v>
      </c>
      <c r="H1110" s="115">
        <f>F1110*('Mieszkalne-ankiety'!$S$138/'Mieszkalne-ankiety'!$D$138)</f>
        <v>2.7947964269931968E-2</v>
      </c>
      <c r="I1110" s="89">
        <f>F1110*('Mieszkalne-ankiety'!$T$138/'Mieszkalne-ankiety'!$D$138)</f>
        <v>5.7125830086240365E-2</v>
      </c>
      <c r="J1110" s="95">
        <f>F1110*('Mieszkalne-ankiety'!$U$138/'Mieszkalne-ankiety'!$D$138)</f>
        <v>123.84734737674111</v>
      </c>
    </row>
    <row r="1111" spans="2:10" x14ac:dyDescent="0.25">
      <c r="B1111" s="80" t="s">
        <v>1970</v>
      </c>
      <c r="C1111" s="80" t="s">
        <v>1454</v>
      </c>
      <c r="D1111" s="82" t="s">
        <v>404</v>
      </c>
      <c r="E1111" s="82" t="s">
        <v>304</v>
      </c>
      <c r="F1111" s="26">
        <v>87.58</v>
      </c>
      <c r="G1111" s="98">
        <f>F1111*('Mieszkalne-ankiety'!$R$138/'Mieszkalne-ankiety'!$D$138)</f>
        <v>5.978367781058834</v>
      </c>
      <c r="H1111" s="115">
        <f>F1111*('Mieszkalne-ankiety'!$S$138/'Mieszkalne-ankiety'!$D$138)</f>
        <v>1.8944912621986391E-2</v>
      </c>
      <c r="I1111" s="89">
        <f>F1111*('Mieszkalne-ankiety'!$T$138/'Mieszkalne-ankiety'!$D$138)</f>
        <v>3.8723530951648079E-2</v>
      </c>
      <c r="J1111" s="95">
        <f>F1111*('Mieszkalne-ankiety'!$U$138/'Mieszkalne-ankiety'!$D$138)</f>
        <v>83.951630675348198</v>
      </c>
    </row>
    <row r="1112" spans="2:10" x14ac:dyDescent="0.25">
      <c r="B1112" s="80" t="s">
        <v>1971</v>
      </c>
      <c r="C1112" s="80" t="s">
        <v>1454</v>
      </c>
      <c r="D1112" s="82" t="s">
        <v>516</v>
      </c>
      <c r="E1112" s="82" t="s">
        <v>304</v>
      </c>
      <c r="F1112" s="26">
        <v>126.61</v>
      </c>
      <c r="G1112" s="98">
        <f>F1112*('Mieszkalne-ankiety'!$R$138/'Mieszkalne-ankiety'!$D$138)</f>
        <v>8.6426255396193081</v>
      </c>
      <c r="H1112" s="115">
        <f>F1112*('Mieszkalne-ankiety'!$S$138/'Mieszkalne-ankiety'!$D$138)</f>
        <v>2.7387707091455781E-2</v>
      </c>
      <c r="I1112" s="89">
        <f>F1112*('Mieszkalne-ankiety'!$T$138/'Mieszkalne-ankiety'!$D$138)</f>
        <v>5.5980660582189576E-2</v>
      </c>
      <c r="J1112" s="95">
        <f>F1112*('Mieszkalne-ankiety'!$U$138/'Mieszkalne-ankiety'!$D$138)</f>
        <v>121.36464900440552</v>
      </c>
    </row>
    <row r="1113" spans="2:10" x14ac:dyDescent="0.25">
      <c r="B1113" s="80" t="s">
        <v>1972</v>
      </c>
      <c r="C1113" s="80" t="s">
        <v>1454</v>
      </c>
      <c r="D1113" s="82" t="s">
        <v>630</v>
      </c>
      <c r="E1113" s="82" t="s">
        <v>304</v>
      </c>
      <c r="F1113" s="26">
        <v>75.069999999999993</v>
      </c>
      <c r="G1113" s="98">
        <f>F1113*('Mieszkalne-ankiety'!$R$138/'Mieszkalne-ankiety'!$D$138)</f>
        <v>5.1244127577539009</v>
      </c>
      <c r="H1113" s="115">
        <f>F1113*('Mieszkalne-ankiety'!$S$138/'Mieszkalne-ankiety'!$D$138)</f>
        <v>1.6238805555292515E-2</v>
      </c>
      <c r="I1113" s="89">
        <f>F1113*('Mieszkalne-ankiety'!$T$138/'Mieszkalne-ankiety'!$D$138)</f>
        <v>3.3192229601966439E-2</v>
      </c>
      <c r="J1113" s="95">
        <f>F1113*('Mieszkalne-ankiety'!$U$138/'Mieszkalne-ankiety'!$D$138)</f>
        <v>71.959909965727206</v>
      </c>
    </row>
    <row r="1114" spans="2:10" x14ac:dyDescent="0.25">
      <c r="B1114" s="80" t="s">
        <v>1973</v>
      </c>
      <c r="C1114" s="80" t="s">
        <v>1454</v>
      </c>
      <c r="D1114" s="82" t="s">
        <v>1816</v>
      </c>
      <c r="E1114" s="82" t="s">
        <v>304</v>
      </c>
      <c r="F1114" s="26">
        <v>159.63</v>
      </c>
      <c r="G1114" s="98">
        <f>F1114*('Mieszkalne-ankiety'!$R$138/'Mieszkalne-ankiety'!$D$138)</f>
        <v>10.896629925672775</v>
      </c>
      <c r="H1114" s="115">
        <f>F1114*('Mieszkalne-ankiety'!$S$138/'Mieszkalne-ankiety'!$D$138)</f>
        <v>3.4530445328244896E-2</v>
      </c>
      <c r="I1114" s="89">
        <f>F1114*('Mieszkalne-ankiety'!$T$138/'Mieszkalne-ankiety'!$D$138)</f>
        <v>7.0580466382868037E-2</v>
      </c>
      <c r="J1114" s="95">
        <f>F1114*('Mieszkalne-ankiety'!$U$138/'Mieszkalne-ankiety'!$D$138)</f>
        <v>153.01665682468411</v>
      </c>
    </row>
    <row r="1115" spans="2:10" x14ac:dyDescent="0.25">
      <c r="B1115" s="80" t="s">
        <v>1974</v>
      </c>
      <c r="C1115" s="80" t="s">
        <v>1454</v>
      </c>
      <c r="D1115" s="82" t="s">
        <v>401</v>
      </c>
      <c r="E1115" s="82" t="s">
        <v>304</v>
      </c>
      <c r="F1115" s="26">
        <v>146.87</v>
      </c>
      <c r="G1115" s="98">
        <f>F1115*('Mieszkalne-ankiety'!$R$138/'Mieszkalne-ankiety'!$D$138)</f>
        <v>10.025609454260231</v>
      </c>
      <c r="H1115" s="115">
        <f>F1115*('Mieszkalne-ankiety'!$S$138/'Mieszkalne-ankiety'!$D$138)</f>
        <v>3.1770259383319725E-2</v>
      </c>
      <c r="I1115" s="89">
        <f>F1115*('Mieszkalne-ankiety'!$T$138/'Mieszkalne-ankiety'!$D$138)</f>
        <v>6.493862743627031E-2</v>
      </c>
      <c r="J1115" s="95">
        <f>F1115*('Mieszkalne-ankiety'!$U$138/'Mieszkalne-ankiety'!$D$138)</f>
        <v>140.78529341503074</v>
      </c>
    </row>
    <row r="1116" spans="2:10" x14ac:dyDescent="0.25">
      <c r="B1116" s="80" t="s">
        <v>1975</v>
      </c>
      <c r="C1116" s="80" t="s">
        <v>1454</v>
      </c>
      <c r="D1116" s="82" t="s">
        <v>400</v>
      </c>
      <c r="E1116" s="82" t="s">
        <v>304</v>
      </c>
      <c r="F1116" s="26">
        <v>103.04</v>
      </c>
      <c r="G1116" s="98">
        <f>F1116*('Mieszkalne-ankiety'!$R$138/'Mieszkalne-ankiety'!$D$138)</f>
        <v>7.0336950920335957</v>
      </c>
      <c r="H1116" s="115">
        <f>F1116*('Mieszkalne-ankiety'!$S$138/'Mieszkalne-ankiety'!$D$138)</f>
        <v>2.2289150451809524E-2</v>
      </c>
      <c r="I1116" s="89">
        <f>F1116*('Mieszkalne-ankiety'!$T$138/'Mieszkalne-ankiety'!$D$138)</f>
        <v>4.5559175944939689E-2</v>
      </c>
      <c r="J1116" s="95">
        <f>F1116*('Mieszkalne-ankiety'!$U$138/'Mieszkalne-ankiety'!$D$138)</f>
        <v>98.771135245351445</v>
      </c>
    </row>
    <row r="1117" spans="2:10" x14ac:dyDescent="0.25">
      <c r="B1117" s="80" t="s">
        <v>1976</v>
      </c>
      <c r="C1117" s="80" t="s">
        <v>1454</v>
      </c>
      <c r="D1117" s="82" t="s">
        <v>1510</v>
      </c>
      <c r="E1117" s="82" t="s">
        <v>304</v>
      </c>
      <c r="F1117" s="26">
        <v>128.71</v>
      </c>
      <c r="G1117" s="98">
        <f>F1117*('Mieszkalne-ankiety'!$R$138/'Mieszkalne-ankiety'!$D$138)</f>
        <v>8.7859753037232533</v>
      </c>
      <c r="H1117" s="115">
        <f>F1117*('Mieszkalne-ankiety'!$S$138/'Mieszkalne-ankiety'!$D$138)</f>
        <v>2.7841969668598639E-2</v>
      </c>
      <c r="I1117" s="89">
        <f>F1117*('Mieszkalne-ankiety'!$T$138/'Mieszkalne-ankiety'!$D$138)</f>
        <v>5.6909176396284816E-2</v>
      </c>
      <c r="J1117" s="95">
        <f>F1117*('Mieszkalne-ankiety'!$U$138/'Mieszkalne-ankiety'!$D$138)</f>
        <v>123.37764768467764</v>
      </c>
    </row>
    <row r="1118" spans="2:10" x14ac:dyDescent="0.25">
      <c r="B1118" s="80" t="s">
        <v>1977</v>
      </c>
      <c r="C1118" s="80" t="s">
        <v>1454</v>
      </c>
      <c r="D1118" s="82" t="s">
        <v>1907</v>
      </c>
      <c r="E1118" s="82" t="s">
        <v>304</v>
      </c>
      <c r="F1118" s="26">
        <v>116.36</v>
      </c>
      <c r="G1118" s="98">
        <f>F1118*('Mieszkalne-ankiety'!$R$138/'Mieszkalne-ankiety'!$D$138)</f>
        <v>7.9429421672071925</v>
      </c>
      <c r="H1118" s="115">
        <f>F1118*('Mieszkalne-ankiety'!$S$138/'Mieszkalne-ankiety'!$D$138)</f>
        <v>2.5170473083972786E-2</v>
      </c>
      <c r="I1118" s="89">
        <f>F1118*('Mieszkalne-ankiety'!$T$138/'Mieszkalne-ankiety'!$D$138)</f>
        <v>5.1448619108629488E-2</v>
      </c>
      <c r="J1118" s="95">
        <f>F1118*('Mieszkalne-ankiety'!$U$138/'Mieszkalne-ankiety'!$D$138)</f>
        <v>111.53929830307739</v>
      </c>
    </row>
    <row r="1119" spans="2:10" x14ac:dyDescent="0.25">
      <c r="B1119" s="80" t="s">
        <v>1978</v>
      </c>
      <c r="C1119" s="80" t="s">
        <v>1454</v>
      </c>
      <c r="D1119" s="82" t="s">
        <v>1908</v>
      </c>
      <c r="E1119" s="82" t="s">
        <v>304</v>
      </c>
      <c r="F1119" s="26">
        <v>116.65</v>
      </c>
      <c r="G1119" s="98">
        <f>F1119*('Mieszkalne-ankiety'!$R$138/'Mieszkalne-ankiety'!$D$138)</f>
        <v>7.9627380870120232</v>
      </c>
      <c r="H1119" s="115">
        <f>F1119*('Mieszkalne-ankiety'!$S$138/'Mieszkalne-ankiety'!$D$138)</f>
        <v>2.5233204582721089E-2</v>
      </c>
      <c r="I1119" s="89">
        <f>F1119*('Mieszkalne-ankiety'!$T$138/'Mieszkalne-ankiety'!$D$138)</f>
        <v>5.1576842721052167E-2</v>
      </c>
      <c r="J1119" s="95">
        <f>F1119*('Mieszkalne-ankiety'!$U$138/'Mieszkalne-ankiety'!$D$138)</f>
        <v>111.81728383511496</v>
      </c>
    </row>
    <row r="1120" spans="2:10" x14ac:dyDescent="0.25">
      <c r="B1120" s="80" t="s">
        <v>1979</v>
      </c>
      <c r="C1120" s="80" t="s">
        <v>1454</v>
      </c>
      <c r="D1120" s="82" t="s">
        <v>442</v>
      </c>
      <c r="E1120" s="82" t="s">
        <v>304</v>
      </c>
      <c r="F1120" s="26">
        <v>91.38</v>
      </c>
      <c r="G1120" s="98">
        <f>F1120*('Mieszkalne-ankiety'!$R$138/'Mieszkalne-ankiety'!$D$138)</f>
        <v>6.2377625922945441</v>
      </c>
      <c r="H1120" s="115">
        <f>F1120*('Mieszkalne-ankiety'!$S$138/'Mieszkalne-ankiety'!$D$138)</f>
        <v>1.9766911571102039E-2</v>
      </c>
      <c r="I1120" s="89">
        <f>F1120*('Mieszkalne-ankiety'!$T$138/'Mieszkalne-ankiety'!$D$138)</f>
        <v>4.0403702424772793E-2</v>
      </c>
      <c r="J1120" s="95">
        <f>F1120*('Mieszkalne-ankiety'!$U$138/'Mieszkalne-ankiety'!$D$138)</f>
        <v>87.594199715840588</v>
      </c>
    </row>
    <row r="1121" spans="2:10" x14ac:dyDescent="0.25">
      <c r="B1121" s="80" t="s">
        <v>1980</v>
      </c>
      <c r="C1121" s="80" t="s">
        <v>1454</v>
      </c>
      <c r="D1121" s="82" t="s">
        <v>342</v>
      </c>
      <c r="E1121" s="82" t="s">
        <v>304</v>
      </c>
      <c r="F1121" s="26">
        <v>107.64</v>
      </c>
      <c r="G1121" s="98">
        <f>F1121*('Mieszkalne-ankiety'!$R$138/'Mieszkalne-ankiety'!$D$138)</f>
        <v>7.3476993372136663</v>
      </c>
      <c r="H1121" s="115">
        <f>F1121*('Mieszkalne-ankiety'!$S$138/'Mieszkalne-ankiety'!$D$138)</f>
        <v>2.3284201811265306E-2</v>
      </c>
      <c r="I1121" s="89">
        <f>F1121*('Mieszkalne-ankiety'!$T$138/'Mieszkalne-ankiety'!$D$138)</f>
        <v>4.7593067728195923E-2</v>
      </c>
      <c r="J1121" s="95">
        <f>F1121*('Mieszkalne-ankiety'!$U$138/'Mieszkalne-ankiety'!$D$138)</f>
        <v>103.18056092594749</v>
      </c>
    </row>
    <row r="1122" spans="2:10" x14ac:dyDescent="0.25">
      <c r="B1122" s="80" t="s">
        <v>1981</v>
      </c>
      <c r="C1122" s="80" t="s">
        <v>1454</v>
      </c>
      <c r="D1122" s="82" t="s">
        <v>1909</v>
      </c>
      <c r="E1122" s="82" t="s">
        <v>304</v>
      </c>
      <c r="F1122" s="26">
        <v>110.56</v>
      </c>
      <c r="G1122" s="98">
        <f>F1122*('Mieszkalne-ankiety'!$R$138/'Mieszkalne-ankiety'!$D$138)</f>
        <v>7.547023771110581</v>
      </c>
      <c r="H1122" s="115">
        <f>F1122*('Mieszkalne-ankiety'!$S$138/'Mieszkalne-ankiety'!$D$138)</f>
        <v>2.3915843109006803E-2</v>
      </c>
      <c r="I1122" s="89">
        <f>F1122*('Mieszkalne-ankiety'!$T$138/'Mieszkalne-ankiety'!$D$138)</f>
        <v>4.8884146860175968E-2</v>
      </c>
      <c r="J1122" s="95">
        <f>F1122*('Mieszkalne-ankiety'!$U$138/'Mieszkalne-ankiety'!$D$138)</f>
        <v>105.97958766232584</v>
      </c>
    </row>
    <row r="1123" spans="2:10" x14ac:dyDescent="0.25">
      <c r="B1123" s="80" t="s">
        <v>1982</v>
      </c>
      <c r="C1123" s="80" t="s">
        <v>1454</v>
      </c>
      <c r="D1123" s="82" t="s">
        <v>1910</v>
      </c>
      <c r="E1123" s="82" t="s">
        <v>304</v>
      </c>
      <c r="F1123" s="26">
        <v>111.81</v>
      </c>
      <c r="G1123" s="98">
        <f>F1123*('Mieszkalne-ankiety'!$R$138/'Mieszkalne-ankiety'!$D$138)</f>
        <v>7.6323510116486437</v>
      </c>
      <c r="H1123" s="115">
        <f>F1123*('Mieszkalne-ankiety'!$S$138/'Mieszkalne-ankiety'!$D$138)</f>
        <v>2.4186237500163264E-2</v>
      </c>
      <c r="I1123" s="89">
        <f>F1123*('Mieszkalne-ankiety'!$T$138/'Mieszkalne-ankiety'!$D$138)</f>
        <v>4.9436834844756472E-2</v>
      </c>
      <c r="J1123" s="95">
        <f>F1123*('Mieszkalne-ankiety'!$U$138/'Mieszkalne-ankiety'!$D$138)</f>
        <v>107.17780116248781</v>
      </c>
    </row>
    <row r="1124" spans="2:10" x14ac:dyDescent="0.25">
      <c r="B1124" s="80" t="s">
        <v>1983</v>
      </c>
      <c r="C1124" s="80" t="s">
        <v>1454</v>
      </c>
      <c r="D1124" s="82" t="s">
        <v>340</v>
      </c>
      <c r="E1124" s="82" t="s">
        <v>304</v>
      </c>
      <c r="F1124" s="26">
        <v>97.47</v>
      </c>
      <c r="G1124" s="98">
        <f>F1124*('Mieszkalne-ankiety'!$R$138/'Mieszkalne-ankiety'!$D$138)</f>
        <v>6.6534769081959872</v>
      </c>
      <c r="H1124" s="115">
        <f>F1124*('Mieszkalne-ankiety'!$S$138/'Mieszkalne-ankiety'!$D$138)</f>
        <v>2.1084273044816325E-2</v>
      </c>
      <c r="I1124" s="89">
        <f>F1124*('Mieszkalne-ankiety'!$T$138/'Mieszkalne-ankiety'!$D$138)</f>
        <v>4.3096398285648985E-2</v>
      </c>
      <c r="J1124" s="95">
        <f>F1124*('Mieszkalne-ankiety'!$U$138/'Mieszkalne-ankiety'!$D$138)</f>
        <v>93.431895888629697</v>
      </c>
    </row>
    <row r="1125" spans="2:10" x14ac:dyDescent="0.25">
      <c r="B1125" s="80" t="s">
        <v>1984</v>
      </c>
      <c r="C1125" s="80" t="s">
        <v>1454</v>
      </c>
      <c r="D1125" s="82" t="s">
        <v>453</v>
      </c>
      <c r="E1125" s="82" t="s">
        <v>304</v>
      </c>
      <c r="F1125" s="26">
        <v>111</v>
      </c>
      <c r="G1125" s="98">
        <f>F1125*('Mieszkalne-ankiety'!$R$138/'Mieszkalne-ankiety'!$D$138)</f>
        <v>7.5770589597799791</v>
      </c>
      <c r="H1125" s="115">
        <f>F1125*('Mieszkalne-ankiety'!$S$138/'Mieszkalne-ankiety'!$D$138)</f>
        <v>2.4011021934693875E-2</v>
      </c>
      <c r="I1125" s="89">
        <f>F1125*('Mieszkalne-ankiety'!$T$138/'Mieszkalne-ankiety'!$D$138)</f>
        <v>4.9078693030748306E-2</v>
      </c>
      <c r="J1125" s="95">
        <f>F1125*('Mieszkalne-ankiety'!$U$138/'Mieszkalne-ankiety'!$D$138)</f>
        <v>106.40135881438286</v>
      </c>
    </row>
    <row r="1126" spans="2:10" x14ac:dyDescent="0.25">
      <c r="B1126" s="80" t="s">
        <v>1985</v>
      </c>
      <c r="C1126" s="80" t="s">
        <v>1454</v>
      </c>
      <c r="D1126" s="82" t="s">
        <v>712</v>
      </c>
      <c r="E1126" s="82" t="s">
        <v>304</v>
      </c>
      <c r="F1126" s="26">
        <v>120.9</v>
      </c>
      <c r="G1126" s="98">
        <f>F1126*('Mieszkalne-ankiety'!$R$138/'Mieszkalne-ankiety'!$D$138)</f>
        <v>8.2528507048414372</v>
      </c>
      <c r="H1126" s="115">
        <f>F1126*('Mieszkalne-ankiety'!$S$138/'Mieszkalne-ankiety'!$D$138)</f>
        <v>2.6152545512653062E-2</v>
      </c>
      <c r="I1126" s="89">
        <f>F1126*('Mieszkalne-ankiety'!$T$138/'Mieszkalne-ankiety'!$D$138)</f>
        <v>5.3455981868625858E-2</v>
      </c>
      <c r="J1126" s="95">
        <f>F1126*('Mieszkalne-ankiety'!$U$138/'Mieszkalne-ankiety'!$D$138)</f>
        <v>115.89120973566565</v>
      </c>
    </row>
    <row r="1127" spans="2:10" x14ac:dyDescent="0.25">
      <c r="B1127" s="80" t="s">
        <v>1986</v>
      </c>
      <c r="C1127" s="80" t="s">
        <v>1454</v>
      </c>
      <c r="D1127" s="82" t="s">
        <v>372</v>
      </c>
      <c r="E1127" s="82" t="s">
        <v>304</v>
      </c>
      <c r="F1127" s="26">
        <v>103.15</v>
      </c>
      <c r="G1127" s="98">
        <f>F1127*('Mieszkalne-ankiety'!$R$138/'Mieszkalne-ankiety'!$D$138)</f>
        <v>7.0412038892009452</v>
      </c>
      <c r="H1127" s="115">
        <f>F1127*('Mieszkalne-ankiety'!$S$138/'Mieszkalne-ankiety'!$D$138)</f>
        <v>2.2312945158231293E-2</v>
      </c>
      <c r="I1127" s="89">
        <f>F1127*('Mieszkalne-ankiety'!$T$138/'Mieszkalne-ankiety'!$D$138)</f>
        <v>4.5607812487582777E-2</v>
      </c>
      <c r="J1127" s="95">
        <f>F1127*('Mieszkalne-ankiety'!$U$138/'Mieszkalne-ankiety'!$D$138)</f>
        <v>98.876578033365703</v>
      </c>
    </row>
    <row r="1128" spans="2:10" x14ac:dyDescent="0.25">
      <c r="B1128" s="80" t="s">
        <v>1987</v>
      </c>
      <c r="C1128" s="80" t="s">
        <v>1454</v>
      </c>
      <c r="D1128" s="82" t="s">
        <v>350</v>
      </c>
      <c r="E1128" s="82" t="s">
        <v>304</v>
      </c>
      <c r="F1128" s="26">
        <v>87.68</v>
      </c>
      <c r="G1128" s="98">
        <f>F1128*('Mieszkalne-ankiety'!$R$138/'Mieszkalne-ankiety'!$D$138)</f>
        <v>5.9851939603018796</v>
      </c>
      <c r="H1128" s="115">
        <f>F1128*('Mieszkalne-ankiety'!$S$138/'Mieszkalne-ankiety'!$D$138)</f>
        <v>1.896654417327891E-2</v>
      </c>
      <c r="I1128" s="89">
        <f>F1128*('Mieszkalne-ankiety'!$T$138/'Mieszkalne-ankiety'!$D$138)</f>
        <v>3.8767745990414521E-2</v>
      </c>
      <c r="J1128" s="95">
        <f>F1128*('Mieszkalne-ankiety'!$U$138/'Mieszkalne-ankiety'!$D$138)</f>
        <v>84.047487755361175</v>
      </c>
    </row>
    <row r="1129" spans="2:10" x14ac:dyDescent="0.25">
      <c r="B1129" s="80" t="s">
        <v>1988</v>
      </c>
      <c r="C1129" s="80" t="s">
        <v>1454</v>
      </c>
      <c r="D1129" s="82" t="s">
        <v>1911</v>
      </c>
      <c r="E1129" s="82" t="s">
        <v>304</v>
      </c>
      <c r="F1129" s="26">
        <v>53.23</v>
      </c>
      <c r="G1129" s="98">
        <f>F1129*('Mieszkalne-ankiety'!$R$138/'Mieszkalne-ankiety'!$D$138)</f>
        <v>3.6335752110728672</v>
      </c>
      <c r="H1129" s="115">
        <f>F1129*('Mieszkalne-ankiety'!$S$138/'Mieszkalne-ankiety'!$D$138)</f>
        <v>1.1514474753006801E-2</v>
      </c>
      <c r="I1129" s="89">
        <f>F1129*('Mieszkalne-ankiety'!$T$138/'Mieszkalne-ankiety'!$D$138)</f>
        <v>2.3535665135375965E-2</v>
      </c>
      <c r="J1129" s="95">
        <f>F1129*('Mieszkalne-ankiety'!$U$138/'Mieszkalne-ankiety'!$D$138)</f>
        <v>51.024723690897289</v>
      </c>
    </row>
    <row r="1130" spans="2:10" x14ac:dyDescent="0.25">
      <c r="B1130" s="80" t="s">
        <v>1989</v>
      </c>
      <c r="C1130" s="80" t="s">
        <v>1454</v>
      </c>
      <c r="D1130" s="82" t="s">
        <v>1912</v>
      </c>
      <c r="E1130" s="82" t="s">
        <v>304</v>
      </c>
      <c r="F1130" s="26">
        <v>63.34</v>
      </c>
      <c r="G1130" s="98">
        <f>F1130*('Mieszkalne-ankiety'!$R$138/'Mieszkalne-ankiety'!$D$138)</f>
        <v>4.3237019325447195</v>
      </c>
      <c r="H1130" s="115">
        <f>F1130*('Mieszkalne-ankiety'!$S$138/'Mieszkalne-ankiety'!$D$138)</f>
        <v>1.3701424588680271E-2</v>
      </c>
      <c r="I1130" s="89">
        <f>F1130*('Mieszkalne-ankiety'!$T$138/'Mieszkalne-ankiety'!$D$138)</f>
        <v>2.8005805554663043E-2</v>
      </c>
      <c r="J1130" s="95">
        <f>F1130*('Mieszkalne-ankiety'!$U$138/'Mieszkalne-ankiety'!$D$138)</f>
        <v>60.715874480207304</v>
      </c>
    </row>
    <row r="1131" spans="2:10" x14ac:dyDescent="0.25">
      <c r="B1131" s="80" t="s">
        <v>1990</v>
      </c>
      <c r="C1131" s="80" t="s">
        <v>1454</v>
      </c>
      <c r="D1131" s="82" t="s">
        <v>563</v>
      </c>
      <c r="E1131" s="82" t="s">
        <v>304</v>
      </c>
      <c r="F1131" s="26">
        <v>89.89</v>
      </c>
      <c r="G1131" s="98">
        <f>F1131*('Mieszkalne-ankiety'!$R$138/'Mieszkalne-ankiety'!$D$138)</f>
        <v>6.1360525215731743</v>
      </c>
      <c r="H1131" s="115">
        <f>F1131*('Mieszkalne-ankiety'!$S$138/'Mieszkalne-ankiety'!$D$138)</f>
        <v>1.9444601456843534E-2</v>
      </c>
      <c r="I1131" s="89">
        <f>F1131*('Mieszkalne-ankiety'!$T$138/'Mieszkalne-ankiety'!$D$138)</f>
        <v>3.9744898347152842E-2</v>
      </c>
      <c r="J1131" s="95">
        <f>F1131*('Mieszkalne-ankiety'!$U$138/'Mieszkalne-ankiety'!$D$138)</f>
        <v>86.165929223647524</v>
      </c>
    </row>
    <row r="1132" spans="2:10" x14ac:dyDescent="0.25">
      <c r="B1132" s="80" t="s">
        <v>1991</v>
      </c>
      <c r="C1132" s="80" t="s">
        <v>1454</v>
      </c>
      <c r="D1132" s="82" t="s">
        <v>435</v>
      </c>
      <c r="E1132" s="82" t="s">
        <v>304</v>
      </c>
      <c r="F1132" s="26">
        <v>77.790000000000006</v>
      </c>
      <c r="G1132" s="98">
        <f>F1132*('Mieszkalne-ankiety'!$R$138/'Mieszkalne-ankiety'!$D$138)</f>
        <v>5.3100848331647263</v>
      </c>
      <c r="H1132" s="115">
        <f>F1132*('Mieszkalne-ankiety'!$S$138/'Mieszkalne-ankiety'!$D$138)</f>
        <v>1.682718375044898E-2</v>
      </c>
      <c r="I1132" s="89">
        <f>F1132*('Mieszkalne-ankiety'!$T$138/'Mieszkalne-ankiety'!$D$138)</f>
        <v>3.4394878656413615E-2</v>
      </c>
      <c r="J1132" s="95">
        <f>F1132*('Mieszkalne-ankiety'!$U$138/'Mieszkalne-ankiety'!$D$138)</f>
        <v>74.567222542079662</v>
      </c>
    </row>
    <row r="1133" spans="2:10" x14ac:dyDescent="0.25">
      <c r="B1133" s="80" t="s">
        <v>1992</v>
      </c>
      <c r="C1133" s="80" t="s">
        <v>1454</v>
      </c>
      <c r="D1133" s="82" t="s">
        <v>1913</v>
      </c>
      <c r="E1133" s="82" t="s">
        <v>304</v>
      </c>
      <c r="F1133" s="26">
        <v>87.94</v>
      </c>
      <c r="G1133" s="98">
        <f>F1133*('Mieszkalne-ankiety'!$R$138/'Mieszkalne-ankiety'!$D$138)</f>
        <v>6.0029420263337956</v>
      </c>
      <c r="H1133" s="115">
        <f>F1133*('Mieszkalne-ankiety'!$S$138/'Mieszkalne-ankiety'!$D$138)</f>
        <v>1.9022786206639452E-2</v>
      </c>
      <c r="I1133" s="89">
        <f>F1133*('Mieszkalne-ankiety'!$T$138/'Mieszkalne-ankiety'!$D$138)</f>
        <v>3.8882705091207261E-2</v>
      </c>
      <c r="J1133" s="95">
        <f>F1133*('Mieszkalne-ankiety'!$U$138/'Mieszkalne-ankiety'!$D$138)</f>
        <v>84.296716163394848</v>
      </c>
    </row>
    <row r="1134" spans="2:10" x14ac:dyDescent="0.25">
      <c r="B1134" s="80" t="s">
        <v>1993</v>
      </c>
      <c r="C1134" s="80" t="s">
        <v>1454</v>
      </c>
      <c r="D1134" s="82" t="s">
        <v>1914</v>
      </c>
      <c r="E1134" s="82" t="s">
        <v>304</v>
      </c>
      <c r="F1134" s="26">
        <v>103.13</v>
      </c>
      <c r="G1134" s="98">
        <f>F1134*('Mieszkalne-ankiety'!$R$138/'Mieszkalne-ankiety'!$D$138)</f>
        <v>7.0398386533523354</v>
      </c>
      <c r="H1134" s="115">
        <f>F1134*('Mieszkalne-ankiety'!$S$138/'Mieszkalne-ankiety'!$D$138)</f>
        <v>2.2308618847972785E-2</v>
      </c>
      <c r="I1134" s="89">
        <f>F1134*('Mieszkalne-ankiety'!$T$138/'Mieszkalne-ankiety'!$D$138)</f>
        <v>4.5598969479829485E-2</v>
      </c>
      <c r="J1134" s="95">
        <f>F1134*('Mieszkalne-ankiety'!$U$138/'Mieszkalne-ankiety'!$D$138)</f>
        <v>98.857406617363097</v>
      </c>
    </row>
    <row r="1135" spans="2:10" x14ac:dyDescent="0.25">
      <c r="B1135" s="80" t="s">
        <v>1994</v>
      </c>
      <c r="C1135" s="80" t="s">
        <v>1454</v>
      </c>
      <c r="D1135" s="82" t="s">
        <v>1915</v>
      </c>
      <c r="E1135" s="82" t="s">
        <v>304</v>
      </c>
      <c r="F1135" s="26">
        <v>173.41</v>
      </c>
      <c r="G1135" s="98">
        <f>F1135*('Mieszkalne-ankiety'!$R$138/'Mieszkalne-ankiety'!$D$138)</f>
        <v>11.837277425364379</v>
      </c>
      <c r="H1135" s="115">
        <f>F1135*('Mieszkalne-ankiety'!$S$138/'Mieszkalne-ankiety'!$D$138)</f>
        <v>3.7511273096353735E-2</v>
      </c>
      <c r="I1135" s="89">
        <f>F1135*('Mieszkalne-ankiety'!$T$138/'Mieszkalne-ankiety'!$D$138)</f>
        <v>7.667329872488346E-2</v>
      </c>
      <c r="J1135" s="95">
        <f>F1135*('Mieszkalne-ankiety'!$U$138/'Mieszkalne-ankiety'!$D$138)</f>
        <v>166.22576245046966</v>
      </c>
    </row>
    <row r="1136" spans="2:10" x14ac:dyDescent="0.25">
      <c r="B1136" s="80" t="s">
        <v>1309</v>
      </c>
      <c r="C1136" s="80" t="s">
        <v>1454</v>
      </c>
      <c r="D1136" s="82" t="s">
        <v>334</v>
      </c>
      <c r="E1136" s="82" t="s">
        <v>304</v>
      </c>
      <c r="F1136" s="26">
        <v>148.19999999999999</v>
      </c>
      <c r="G1136" s="98">
        <f>F1136*('Mieszkalne-ankiety'!$R$138/'Mieszkalne-ankiety'!$D$138)</f>
        <v>10.116397638192728</v>
      </c>
      <c r="H1136" s="115">
        <f>F1136*('Mieszkalne-ankiety'!$S$138/'Mieszkalne-ankiety'!$D$138)</f>
        <v>3.2057959015510201E-2</v>
      </c>
      <c r="I1136" s="89">
        <f>F1136*('Mieszkalne-ankiety'!$T$138/'Mieszkalne-ankiety'!$D$138)</f>
        <v>6.5526687451863949E-2</v>
      </c>
      <c r="J1136" s="95">
        <f>F1136*('Mieszkalne-ankiety'!$U$138/'Mieszkalne-ankiety'!$D$138)</f>
        <v>142.06019257920306</v>
      </c>
    </row>
    <row r="1137" spans="2:10" x14ac:dyDescent="0.25">
      <c r="B1137" s="80" t="s">
        <v>1310</v>
      </c>
      <c r="C1137" s="80" t="s">
        <v>1454</v>
      </c>
      <c r="D1137" s="82" t="s">
        <v>352</v>
      </c>
      <c r="E1137" s="82" t="s">
        <v>304</v>
      </c>
      <c r="F1137" s="26">
        <v>117.02</v>
      </c>
      <c r="G1137" s="98">
        <f>F1137*('Mieszkalne-ankiety'!$R$138/'Mieszkalne-ankiety'!$D$138)</f>
        <v>7.9879949502112888</v>
      </c>
      <c r="H1137" s="115">
        <f>F1137*('Mieszkalne-ankiety'!$S$138/'Mieszkalne-ankiety'!$D$138)</f>
        <v>2.5313241322503399E-2</v>
      </c>
      <c r="I1137" s="89">
        <f>F1137*('Mieszkalne-ankiety'!$T$138/'Mieszkalne-ankiety'!$D$138)</f>
        <v>5.1740438364487988E-2</v>
      </c>
      <c r="J1137" s="95">
        <f>F1137*('Mieszkalne-ankiety'!$U$138/'Mieszkalne-ankiety'!$D$138)</f>
        <v>112.1719550311629</v>
      </c>
    </row>
    <row r="1138" spans="2:10" x14ac:dyDescent="0.25">
      <c r="B1138" s="80" t="s">
        <v>1311</v>
      </c>
      <c r="C1138" s="80" t="s">
        <v>1454</v>
      </c>
      <c r="D1138" s="82" t="s">
        <v>1916</v>
      </c>
      <c r="E1138" s="82" t="s">
        <v>304</v>
      </c>
      <c r="F1138" s="26">
        <v>99.54</v>
      </c>
      <c r="G1138" s="98">
        <f>F1138*('Mieszkalne-ankiety'!$R$138/'Mieszkalne-ankiety'!$D$138)</f>
        <v>6.7947788185270195</v>
      </c>
      <c r="H1138" s="115">
        <f>F1138*('Mieszkalne-ankiety'!$S$138/'Mieszkalne-ankiety'!$D$138)</f>
        <v>2.1532046156571429E-2</v>
      </c>
      <c r="I1138" s="89">
        <f>F1138*('Mieszkalne-ankiety'!$T$138/'Mieszkalne-ankiety'!$D$138)</f>
        <v>4.4011649588114293E-2</v>
      </c>
      <c r="J1138" s="95">
        <f>F1138*('Mieszkalne-ankiety'!$U$138/'Mieszkalne-ankiety'!$D$138)</f>
        <v>95.416137444897927</v>
      </c>
    </row>
    <row r="1139" spans="2:10" x14ac:dyDescent="0.25">
      <c r="B1139" s="80" t="s">
        <v>1312</v>
      </c>
      <c r="C1139" s="80" t="s">
        <v>1454</v>
      </c>
      <c r="D1139" s="82" t="s">
        <v>1917</v>
      </c>
      <c r="E1139" s="82" t="s">
        <v>304</v>
      </c>
      <c r="F1139" s="26">
        <v>77.290000000000006</v>
      </c>
      <c r="G1139" s="98">
        <f>F1139*('Mieszkalne-ankiety'!$R$138/'Mieszkalne-ankiety'!$D$138)</f>
        <v>5.2759539369495014</v>
      </c>
      <c r="H1139" s="115">
        <f>F1139*('Mieszkalne-ankiety'!$S$138/'Mieszkalne-ankiety'!$D$138)</f>
        <v>1.6719025993986395E-2</v>
      </c>
      <c r="I1139" s="89">
        <f>F1139*('Mieszkalne-ankiety'!$T$138/'Mieszkalne-ankiety'!$D$138)</f>
        <v>3.4173803462581413E-2</v>
      </c>
      <c r="J1139" s="95">
        <f>F1139*('Mieszkalne-ankiety'!$U$138/'Mieszkalne-ankiety'!$D$138)</f>
        <v>74.08793714201488</v>
      </c>
    </row>
    <row r="1140" spans="2:10" x14ac:dyDescent="0.25">
      <c r="B1140" s="80" t="s">
        <v>1313</v>
      </c>
      <c r="C1140" s="80" t="s">
        <v>1454</v>
      </c>
      <c r="D1140" s="82" t="s">
        <v>1918</v>
      </c>
      <c r="E1140" s="82" t="s">
        <v>304</v>
      </c>
      <c r="F1140" s="26">
        <v>139.81</v>
      </c>
      <c r="G1140" s="98">
        <f>F1140*('Mieszkalne-ankiety'!$R$138/'Mieszkalne-ankiety'!$D$138)</f>
        <v>9.5436811997012505</v>
      </c>
      <c r="H1140" s="115">
        <f>F1140*('Mieszkalne-ankiety'!$S$138/'Mieszkalne-ankiety'!$D$138)</f>
        <v>3.0243071862068024E-2</v>
      </c>
      <c r="I1140" s="89">
        <f>F1140*('Mieszkalne-ankiety'!$T$138/'Mieszkalne-ankiety'!$D$138)</f>
        <v>6.1817045699359648E-2</v>
      </c>
      <c r="J1140" s="95">
        <f>F1140*('Mieszkalne-ankiety'!$U$138/'Mieszkalne-ankiety'!$D$138)</f>
        <v>134.01778356611592</v>
      </c>
    </row>
    <row r="1141" spans="2:10" x14ac:dyDescent="0.25">
      <c r="B1141" s="80" t="s">
        <v>1314</v>
      </c>
      <c r="C1141" s="80" t="s">
        <v>1454</v>
      </c>
      <c r="D1141" s="82" t="s">
        <v>1919</v>
      </c>
      <c r="E1141" s="82" t="s">
        <v>304</v>
      </c>
      <c r="F1141" s="26">
        <v>158.49</v>
      </c>
      <c r="G1141" s="98">
        <f>F1141*('Mieszkalne-ankiety'!$R$138/'Mieszkalne-ankiety'!$D$138)</f>
        <v>10.818811482302062</v>
      </c>
      <c r="H1141" s="115">
        <f>F1141*('Mieszkalne-ankiety'!$S$138/'Mieszkalne-ankiety'!$D$138)</f>
        <v>3.4283845643510204E-2</v>
      </c>
      <c r="I1141" s="89">
        <f>F1141*('Mieszkalne-ankiety'!$T$138/'Mieszkalne-ankiety'!$D$138)</f>
        <v>7.0076414940930629E-2</v>
      </c>
      <c r="J1141" s="95">
        <f>F1141*('Mieszkalne-ankiety'!$U$138/'Mieszkalne-ankiety'!$D$138)</f>
        <v>151.92388611253639</v>
      </c>
    </row>
    <row r="1142" spans="2:10" x14ac:dyDescent="0.25">
      <c r="B1142" s="80" t="s">
        <v>1315</v>
      </c>
      <c r="C1142" s="80" t="s">
        <v>1454</v>
      </c>
      <c r="D1142" s="82" t="s">
        <v>353</v>
      </c>
      <c r="E1142" s="82" t="s">
        <v>304</v>
      </c>
      <c r="F1142" s="26">
        <v>124.58</v>
      </c>
      <c r="G1142" s="98">
        <f>F1142*('Mieszkalne-ankiety'!$R$138/'Mieszkalne-ankiety'!$D$138)</f>
        <v>8.5040541009854937</v>
      </c>
      <c r="H1142" s="115">
        <f>F1142*('Mieszkalne-ankiety'!$S$138/'Mieszkalne-ankiety'!$D$138)</f>
        <v>2.6948586600217685E-2</v>
      </c>
      <c r="I1142" s="89">
        <f>F1142*('Mieszkalne-ankiety'!$T$138/'Mieszkalne-ankiety'!$D$138)</f>
        <v>5.5083095295230845E-2</v>
      </c>
      <c r="J1142" s="95">
        <f>F1142*('Mieszkalne-ankiety'!$U$138/'Mieszkalne-ankiety'!$D$138)</f>
        <v>119.41875028014249</v>
      </c>
    </row>
    <row r="1143" spans="2:10" x14ac:dyDescent="0.25">
      <c r="B1143" s="80" t="s">
        <v>1316</v>
      </c>
      <c r="C1143" s="80" t="s">
        <v>1454</v>
      </c>
      <c r="D1143" s="82" t="s">
        <v>354</v>
      </c>
      <c r="E1143" s="82" t="s">
        <v>304</v>
      </c>
      <c r="F1143" s="26">
        <v>170.23</v>
      </c>
      <c r="G1143" s="98">
        <f>F1143*('Mieszkalne-ankiety'!$R$138/'Mieszkalne-ankiety'!$D$138)</f>
        <v>11.620204925435548</v>
      </c>
      <c r="H1143" s="115">
        <f>F1143*('Mieszkalne-ankiety'!$S$138/'Mieszkalne-ankiety'!$D$138)</f>
        <v>3.6823389765251693E-2</v>
      </c>
      <c r="I1143" s="89">
        <f>F1143*('Mieszkalne-ankiety'!$T$138/'Mieszkalne-ankiety'!$D$138)</f>
        <v>7.526726049211066E-2</v>
      </c>
      <c r="J1143" s="95">
        <f>F1143*('Mieszkalne-ankiety'!$U$138/'Mieszkalne-ankiety'!$D$138)</f>
        <v>163.17750730605761</v>
      </c>
    </row>
    <row r="1144" spans="2:10" x14ac:dyDescent="0.25">
      <c r="B1144" s="80" t="s">
        <v>1317</v>
      </c>
      <c r="C1144" s="80" t="s">
        <v>1454</v>
      </c>
      <c r="D1144" s="82" t="s">
        <v>1920</v>
      </c>
      <c r="E1144" s="82" t="s">
        <v>304</v>
      </c>
      <c r="F1144" s="26">
        <v>102.71</v>
      </c>
      <c r="G1144" s="98">
        <f>F1144*('Mieszkalne-ankiety'!$R$138/'Mieszkalne-ankiety'!$D$138)</f>
        <v>7.0111687005315462</v>
      </c>
      <c r="H1144" s="115">
        <f>F1144*('Mieszkalne-ankiety'!$S$138/'Mieszkalne-ankiety'!$D$138)</f>
        <v>2.2217766332544214E-2</v>
      </c>
      <c r="I1144" s="89">
        <f>F1144*('Mieszkalne-ankiety'!$T$138/'Mieszkalne-ankiety'!$D$138)</f>
        <v>4.5413266317010433E-2</v>
      </c>
      <c r="J1144" s="95">
        <f>F1144*('Mieszkalne-ankiety'!$U$138/'Mieszkalne-ankiety'!$D$138)</f>
        <v>98.45480688130867</v>
      </c>
    </row>
    <row r="1145" spans="2:10" x14ac:dyDescent="0.25">
      <c r="B1145" s="80" t="s">
        <v>1318</v>
      </c>
      <c r="C1145" s="80" t="s">
        <v>1454</v>
      </c>
      <c r="D1145" s="82" t="s">
        <v>668</v>
      </c>
      <c r="E1145" s="82" t="s">
        <v>304</v>
      </c>
      <c r="F1145" s="26">
        <v>173.38</v>
      </c>
      <c r="G1145" s="98">
        <f>F1145*('Mieszkalne-ankiety'!$R$138/'Mieszkalne-ankiety'!$D$138)</f>
        <v>11.835229571591466</v>
      </c>
      <c r="H1145" s="115">
        <f>F1145*('Mieszkalne-ankiety'!$S$138/'Mieszkalne-ankiety'!$D$138)</f>
        <v>3.7504783630965981E-2</v>
      </c>
      <c r="I1145" s="89">
        <f>F1145*('Mieszkalne-ankiety'!$T$138/'Mieszkalne-ankiety'!$D$138)</f>
        <v>7.6660034213253528E-2</v>
      </c>
      <c r="J1145" s="95">
        <f>F1145*('Mieszkalne-ankiety'!$U$138/'Mieszkalne-ankiety'!$D$138)</f>
        <v>166.19700532646576</v>
      </c>
    </row>
    <row r="1146" spans="2:10" x14ac:dyDescent="0.25">
      <c r="B1146" s="80" t="s">
        <v>1319</v>
      </c>
      <c r="C1146" s="80" t="s">
        <v>1454</v>
      </c>
      <c r="D1146" s="82" t="s">
        <v>329</v>
      </c>
      <c r="E1146" s="82" t="s">
        <v>304</v>
      </c>
      <c r="F1146" s="26">
        <v>86.74</v>
      </c>
      <c r="G1146" s="98">
        <f>F1146*('Mieszkalne-ankiety'!$R$138/'Mieszkalne-ankiety'!$D$138)</f>
        <v>5.9210278754172556</v>
      </c>
      <c r="H1146" s="115">
        <f>F1146*('Mieszkalne-ankiety'!$S$138/'Mieszkalne-ankiety'!$D$138)</f>
        <v>1.876320759112925E-2</v>
      </c>
      <c r="I1146" s="89">
        <f>F1146*('Mieszkalne-ankiety'!$T$138/'Mieszkalne-ankiety'!$D$138)</f>
        <v>3.8352124626009981E-2</v>
      </c>
      <c r="J1146" s="95">
        <f>F1146*('Mieszkalne-ankiety'!$U$138/'Mieszkalne-ankiety'!$D$138)</f>
        <v>83.146431203239359</v>
      </c>
    </row>
    <row r="1147" spans="2:10" x14ac:dyDescent="0.25">
      <c r="B1147" s="80" t="s">
        <v>1320</v>
      </c>
      <c r="C1147" s="80" t="s">
        <v>1454</v>
      </c>
      <c r="D1147" s="82" t="s">
        <v>173</v>
      </c>
      <c r="E1147" s="82" t="s">
        <v>304</v>
      </c>
      <c r="F1147" s="26">
        <v>149.59</v>
      </c>
      <c r="G1147" s="98">
        <f>F1147*('Mieszkalne-ankiety'!$R$138/'Mieszkalne-ankiety'!$D$138)</f>
        <v>10.211281529671055</v>
      </c>
      <c r="H1147" s="115">
        <f>F1147*('Mieszkalne-ankiety'!$S$138/'Mieszkalne-ankiety'!$D$138)</f>
        <v>3.2358637578476186E-2</v>
      </c>
      <c r="I1147" s="89">
        <f>F1147*('Mieszkalne-ankiety'!$T$138/'Mieszkalne-ankiety'!$D$138)</f>
        <v>6.6141276490717466E-2</v>
      </c>
      <c r="J1147" s="95">
        <f>F1147*('Mieszkalne-ankiety'!$U$138/'Mieszkalne-ankiety'!$D$138)</f>
        <v>143.39260599138316</v>
      </c>
    </row>
    <row r="1148" spans="2:10" x14ac:dyDescent="0.25">
      <c r="B1148" s="80" t="s">
        <v>1321</v>
      </c>
      <c r="C1148" s="80" t="s">
        <v>1454</v>
      </c>
      <c r="D1148" s="82" t="s">
        <v>1921</v>
      </c>
      <c r="E1148" s="82" t="s">
        <v>304</v>
      </c>
      <c r="F1148" s="26">
        <v>76.73</v>
      </c>
      <c r="G1148" s="98">
        <f>F1148*('Mieszkalne-ankiety'!$R$138/'Mieszkalne-ankiety'!$D$138)</f>
        <v>5.2377273331884489</v>
      </c>
      <c r="H1148" s="115">
        <f>F1148*('Mieszkalne-ankiety'!$S$138/'Mieszkalne-ankiety'!$D$138)</f>
        <v>1.6597889306748298E-2</v>
      </c>
      <c r="I1148" s="89">
        <f>F1148*('Mieszkalne-ankiety'!$T$138/'Mieszkalne-ankiety'!$D$138)</f>
        <v>3.3926199245489348E-2</v>
      </c>
      <c r="J1148" s="95">
        <f>F1148*('Mieszkalne-ankiety'!$U$138/'Mieszkalne-ankiety'!$D$138)</f>
        <v>73.551137493942321</v>
      </c>
    </row>
    <row r="1149" spans="2:10" x14ac:dyDescent="0.25">
      <c r="B1149" s="80" t="s">
        <v>1322</v>
      </c>
      <c r="C1149" s="80" t="s">
        <v>1454</v>
      </c>
      <c r="D1149" s="82" t="s">
        <v>1567</v>
      </c>
      <c r="E1149" s="82" t="s">
        <v>304</v>
      </c>
      <c r="F1149" s="26">
        <v>143.63</v>
      </c>
      <c r="G1149" s="98">
        <f>F1149*('Mieszkalne-ankiety'!$R$138/'Mieszkalne-ankiety'!$D$138)</f>
        <v>9.8044412467855704</v>
      </c>
      <c r="H1149" s="115">
        <f>F1149*('Mieszkalne-ankiety'!$S$138/'Mieszkalne-ankiety'!$D$138)</f>
        <v>3.1069397121442174E-2</v>
      </c>
      <c r="I1149" s="89">
        <f>F1149*('Mieszkalne-ankiety'!$T$138/'Mieszkalne-ankiety'!$D$138)</f>
        <v>6.3506060180237647E-2</v>
      </c>
      <c r="J1149" s="95">
        <f>F1149*('Mieszkalne-ankiety'!$U$138/'Mieszkalne-ankiety'!$D$138)</f>
        <v>137.67952402261091</v>
      </c>
    </row>
    <row r="1150" spans="2:10" x14ac:dyDescent="0.25">
      <c r="B1150" s="80" t="s">
        <v>1323</v>
      </c>
      <c r="C1150" s="80" t="s">
        <v>1454</v>
      </c>
      <c r="D1150" s="82" t="s">
        <v>172</v>
      </c>
      <c r="E1150" s="82" t="s">
        <v>304</v>
      </c>
      <c r="F1150" s="26">
        <v>127.13</v>
      </c>
      <c r="G1150" s="98">
        <f>F1150*('Mieszkalne-ankiety'!$R$138/'Mieszkalne-ankiety'!$D$138)</f>
        <v>8.678121671683142</v>
      </c>
      <c r="H1150" s="115">
        <f>F1150*('Mieszkalne-ankiety'!$S$138/'Mieszkalne-ankiety'!$D$138)</f>
        <v>2.7500191158176868E-2</v>
      </c>
      <c r="I1150" s="89">
        <f>F1150*('Mieszkalne-ankiety'!$T$138/'Mieszkalne-ankiety'!$D$138)</f>
        <v>5.6210578783775063E-2</v>
      </c>
      <c r="J1150" s="95">
        <f>F1150*('Mieszkalne-ankiety'!$U$138/'Mieszkalne-ankiety'!$D$138)</f>
        <v>121.86310582047291</v>
      </c>
    </row>
    <row r="1151" spans="2:10" x14ac:dyDescent="0.25">
      <c r="B1151" s="80" t="s">
        <v>1324</v>
      </c>
      <c r="C1151" s="80" t="s">
        <v>1454</v>
      </c>
      <c r="D1151" s="82" t="s">
        <v>1922</v>
      </c>
      <c r="E1151" s="82" t="s">
        <v>304</v>
      </c>
      <c r="F1151" s="26">
        <v>87.04</v>
      </c>
      <c r="G1151" s="98">
        <f>F1151*('Mieszkalne-ankiety'!$R$138/'Mieszkalne-ankiety'!$D$138)</f>
        <v>5.9415064131463913</v>
      </c>
      <c r="H1151" s="115">
        <f>F1151*('Mieszkalne-ankiety'!$S$138/'Mieszkalne-ankiety'!$D$138)</f>
        <v>1.8828102245006802E-2</v>
      </c>
      <c r="I1151" s="89">
        <f>F1151*('Mieszkalne-ankiety'!$T$138/'Mieszkalne-ankiety'!$D$138)</f>
        <v>3.8484769742309306E-2</v>
      </c>
      <c r="J1151" s="95">
        <f>F1151*('Mieszkalne-ankiety'!$U$138/'Mieszkalne-ankiety'!$D$138)</f>
        <v>83.434002443278246</v>
      </c>
    </row>
    <row r="1152" spans="2:10" x14ac:dyDescent="0.25">
      <c r="B1152" s="80" t="s">
        <v>1325</v>
      </c>
      <c r="C1152" s="80" t="s">
        <v>1454</v>
      </c>
      <c r="D1152" s="82" t="s">
        <v>1923</v>
      </c>
      <c r="E1152" s="82" t="s">
        <v>304</v>
      </c>
      <c r="F1152" s="26">
        <v>131.06</v>
      </c>
      <c r="G1152" s="98">
        <f>F1152*('Mieszkalne-ankiety'!$R$138/'Mieszkalne-ankiety'!$D$138)</f>
        <v>8.9463905159348105</v>
      </c>
      <c r="H1152" s="115">
        <f>F1152*('Mieszkalne-ankiety'!$S$138/'Mieszkalne-ankiety'!$D$138)</f>
        <v>2.8350311123972786E-2</v>
      </c>
      <c r="I1152" s="89">
        <f>F1152*('Mieszkalne-ankiety'!$T$138/'Mieszkalne-ankiety'!$D$138)</f>
        <v>5.7948229807296157E-2</v>
      </c>
      <c r="J1152" s="95">
        <f>F1152*('Mieszkalne-ankiety'!$U$138/'Mieszkalne-ankiety'!$D$138)</f>
        <v>125.63028906498214</v>
      </c>
    </row>
    <row r="1153" spans="2:10" x14ac:dyDescent="0.25">
      <c r="B1153" s="80" t="s">
        <v>1326</v>
      </c>
      <c r="C1153" s="80" t="s">
        <v>1454</v>
      </c>
      <c r="D1153" s="82" t="s">
        <v>1924</v>
      </c>
      <c r="E1153" s="82" t="s">
        <v>304</v>
      </c>
      <c r="F1153" s="26">
        <v>85.12</v>
      </c>
      <c r="G1153" s="98">
        <f>F1153*('Mieszkalne-ankiety'!$R$138/'Mieszkalne-ankiety'!$D$138)</f>
        <v>5.8104437716799264</v>
      </c>
      <c r="H1153" s="115">
        <f>F1153*('Mieszkalne-ankiety'!$S$138/'Mieszkalne-ankiety'!$D$138)</f>
        <v>1.8412776460190475E-2</v>
      </c>
      <c r="I1153" s="89">
        <f>F1153*('Mieszkalne-ankiety'!$T$138/'Mieszkalne-ankiety'!$D$138)</f>
        <v>3.7635840997993657E-2</v>
      </c>
      <c r="J1153" s="95">
        <f>F1153*('Mieszkalne-ankiety'!$U$138/'Mieszkalne-ankiety'!$D$138)</f>
        <v>81.593546507029458</v>
      </c>
    </row>
    <row r="1154" spans="2:10" x14ac:dyDescent="0.25">
      <c r="B1154" s="80" t="s">
        <v>1327</v>
      </c>
      <c r="C1154" s="80" t="s">
        <v>1454</v>
      </c>
      <c r="D1154" s="82" t="s">
        <v>163</v>
      </c>
      <c r="E1154" s="82" t="s">
        <v>304</v>
      </c>
      <c r="F1154" s="26">
        <v>100.56</v>
      </c>
      <c r="G1154" s="98">
        <f>F1154*('Mieszkalne-ankiety'!$R$138/'Mieszkalne-ankiety'!$D$138)</f>
        <v>6.8644058468060782</v>
      </c>
      <c r="H1154" s="115">
        <f>F1154*('Mieszkalne-ankiety'!$S$138/'Mieszkalne-ankiety'!$D$138)</f>
        <v>2.17526879797551E-2</v>
      </c>
      <c r="I1154" s="89">
        <f>F1154*('Mieszkalne-ankiety'!$T$138/'Mieszkalne-ankiety'!$D$138)</f>
        <v>4.4462642983531982E-2</v>
      </c>
      <c r="J1154" s="95">
        <f>F1154*('Mieszkalne-ankiety'!$U$138/'Mieszkalne-ankiety'!$D$138)</f>
        <v>96.393879661030098</v>
      </c>
    </row>
    <row r="1155" spans="2:10" x14ac:dyDescent="0.25">
      <c r="B1155" s="80" t="s">
        <v>1328</v>
      </c>
      <c r="C1155" s="80" t="s">
        <v>1454</v>
      </c>
      <c r="D1155" s="82" t="s">
        <v>356</v>
      </c>
      <c r="E1155" s="82" t="s">
        <v>304</v>
      </c>
      <c r="F1155" s="26">
        <v>104.51</v>
      </c>
      <c r="G1155" s="98">
        <f>F1155*('Mieszkalne-ankiety'!$R$138/'Mieszkalne-ankiety'!$D$138)</f>
        <v>7.1340399269063575</v>
      </c>
      <c r="H1155" s="115">
        <f>F1155*('Mieszkalne-ankiety'!$S$138/'Mieszkalne-ankiety'!$D$138)</f>
        <v>2.2607134255809524E-2</v>
      </c>
      <c r="I1155" s="89">
        <f>F1155*('Mieszkalne-ankiety'!$T$138/'Mieszkalne-ankiety'!$D$138)</f>
        <v>4.6209137014806355E-2</v>
      </c>
      <c r="J1155" s="95">
        <f>F1155*('Mieszkalne-ankiety'!$U$138/'Mieszkalne-ankiety'!$D$138)</f>
        <v>100.18023432154192</v>
      </c>
    </row>
    <row r="1156" spans="2:10" x14ac:dyDescent="0.25">
      <c r="B1156" s="80" t="s">
        <v>1329</v>
      </c>
      <c r="C1156" s="80" t="s">
        <v>1454</v>
      </c>
      <c r="D1156" s="82" t="s">
        <v>1793</v>
      </c>
      <c r="E1156" s="82" t="s">
        <v>304</v>
      </c>
      <c r="F1156" s="26">
        <v>80.459999999999994</v>
      </c>
      <c r="G1156" s="98">
        <f>F1156*('Mieszkalne-ankiety'!$R$138/'Mieszkalne-ankiety'!$D$138)</f>
        <v>5.4923438189540272</v>
      </c>
      <c r="H1156" s="115">
        <f>F1156*('Mieszkalne-ankiety'!$S$138/'Mieszkalne-ankiety'!$D$138)</f>
        <v>1.7404746169959181E-2</v>
      </c>
      <c r="I1156" s="89">
        <f>F1156*('Mieszkalne-ankiety'!$T$138/'Mieszkalne-ankiety'!$D$138)</f>
        <v>3.5575420191477553E-2</v>
      </c>
      <c r="J1156" s="95">
        <f>F1156*('Mieszkalne-ankiety'!$U$138/'Mieszkalne-ankiety'!$D$138)</f>
        <v>77.126606578425623</v>
      </c>
    </row>
    <row r="1157" spans="2:10" x14ac:dyDescent="0.25">
      <c r="B1157" s="80" t="s">
        <v>1330</v>
      </c>
      <c r="C1157" s="80" t="s">
        <v>1454</v>
      </c>
      <c r="D1157" s="82" t="s">
        <v>636</v>
      </c>
      <c r="E1157" s="82" t="s">
        <v>304</v>
      </c>
      <c r="F1157" s="26">
        <v>146.52000000000001</v>
      </c>
      <c r="G1157" s="98">
        <f>F1157*('Mieszkalne-ankiety'!$R$138/'Mieszkalne-ankiety'!$D$138)</f>
        <v>10.001717826909573</v>
      </c>
      <c r="H1157" s="115">
        <f>F1157*('Mieszkalne-ankiety'!$S$138/'Mieszkalne-ankiety'!$D$138)</f>
        <v>3.169454895379592E-2</v>
      </c>
      <c r="I1157" s="89">
        <f>F1157*('Mieszkalne-ankiety'!$T$138/'Mieszkalne-ankiety'!$D$138)</f>
        <v>6.4783874800587768E-2</v>
      </c>
      <c r="J1157" s="95">
        <f>F1157*('Mieszkalne-ankiety'!$U$138/'Mieszkalne-ankiety'!$D$138)</f>
        <v>140.44979363498538</v>
      </c>
    </row>
    <row r="1158" spans="2:10" x14ac:dyDescent="0.25">
      <c r="B1158" s="80" t="s">
        <v>1331</v>
      </c>
      <c r="C1158" s="80" t="s">
        <v>1454</v>
      </c>
      <c r="D1158" s="82" t="s">
        <v>1925</v>
      </c>
      <c r="E1158" s="82" t="s">
        <v>304</v>
      </c>
      <c r="F1158" s="26">
        <v>84.6</v>
      </c>
      <c r="G1158" s="98">
        <f>F1158*('Mieszkalne-ankiety'!$R$138/'Mieszkalne-ankiety'!$D$138)</f>
        <v>5.7749476396160917</v>
      </c>
      <c r="H1158" s="115">
        <f>F1158*('Mieszkalne-ankiety'!$S$138/'Mieszkalne-ankiety'!$D$138)</f>
        <v>1.8300292393469385E-2</v>
      </c>
      <c r="I1158" s="89">
        <f>F1158*('Mieszkalne-ankiety'!$T$138/'Mieszkalne-ankiety'!$D$138)</f>
        <v>3.7405922796408163E-2</v>
      </c>
      <c r="J1158" s="95">
        <f>F1158*('Mieszkalne-ankiety'!$U$138/'Mieszkalne-ankiety'!$D$138)</f>
        <v>81.09508969096207</v>
      </c>
    </row>
    <row r="1159" spans="2:10" x14ac:dyDescent="0.25">
      <c r="B1159" s="80" t="s">
        <v>1332</v>
      </c>
      <c r="C1159" s="80" t="s">
        <v>1454</v>
      </c>
      <c r="D1159" s="82" t="s">
        <v>373</v>
      </c>
      <c r="E1159" s="82" t="s">
        <v>304</v>
      </c>
      <c r="F1159" s="26">
        <v>86.36</v>
      </c>
      <c r="G1159" s="98">
        <f>F1159*('Mieszkalne-ankiety'!$R$138/'Mieszkalne-ankiety'!$D$138)</f>
        <v>5.8950883942936843</v>
      </c>
      <c r="H1159" s="115">
        <f>F1159*('Mieszkalne-ankiety'!$S$138/'Mieszkalne-ankiety'!$D$138)</f>
        <v>1.8681007696217684E-2</v>
      </c>
      <c r="I1159" s="89">
        <f>F1159*('Mieszkalne-ankiety'!$T$138/'Mieszkalne-ankiety'!$D$138)</f>
        <v>3.8184107478697514E-2</v>
      </c>
      <c r="J1159" s="95">
        <f>F1159*('Mieszkalne-ankiety'!$U$138/'Mieszkalne-ankiety'!$D$138)</f>
        <v>82.782174299190117</v>
      </c>
    </row>
    <row r="1160" spans="2:10" x14ac:dyDescent="0.25">
      <c r="B1160" s="80" t="s">
        <v>1333</v>
      </c>
      <c r="C1160" s="80" t="s">
        <v>1454</v>
      </c>
      <c r="D1160" s="82" t="s">
        <v>320</v>
      </c>
      <c r="E1160" s="82" t="s">
        <v>304</v>
      </c>
      <c r="F1160" s="26">
        <v>84.41</v>
      </c>
      <c r="G1160" s="98">
        <f>F1160*('Mieszkalne-ankiety'!$R$138/'Mieszkalne-ankiety'!$D$138)</f>
        <v>5.7619778990543065</v>
      </c>
      <c r="H1160" s="115">
        <f>F1160*('Mieszkalne-ankiety'!$S$138/'Mieszkalne-ankiety'!$D$138)</f>
        <v>1.8259192446013602E-2</v>
      </c>
      <c r="I1160" s="89">
        <f>F1160*('Mieszkalne-ankiety'!$T$138/'Mieszkalne-ankiety'!$D$138)</f>
        <v>3.7321914222751933E-2</v>
      </c>
      <c r="J1160" s="95">
        <f>F1160*('Mieszkalne-ankiety'!$U$138/'Mieszkalne-ankiety'!$D$138)</f>
        <v>80.912961238937442</v>
      </c>
    </row>
    <row r="1161" spans="2:10" x14ac:dyDescent="0.25">
      <c r="B1161" s="80" t="s">
        <v>1334</v>
      </c>
      <c r="C1161" s="80" t="s">
        <v>1454</v>
      </c>
      <c r="D1161" s="82" t="s">
        <v>197</v>
      </c>
      <c r="E1161" s="82" t="s">
        <v>304</v>
      </c>
      <c r="F1161" s="26">
        <v>109.81</v>
      </c>
      <c r="G1161" s="98">
        <f>F1161*('Mieszkalne-ankiety'!$R$138/'Mieszkalne-ankiety'!$D$138)</f>
        <v>7.4958274267877432</v>
      </c>
      <c r="H1161" s="115">
        <f>F1161*('Mieszkalne-ankiety'!$S$138/'Mieszkalne-ankiety'!$D$138)</f>
        <v>2.3753606474312922E-2</v>
      </c>
      <c r="I1161" s="89">
        <f>F1161*('Mieszkalne-ankiety'!$T$138/'Mieszkalne-ankiety'!$D$138)</f>
        <v>4.8552534069427673E-2</v>
      </c>
      <c r="J1161" s="95">
        <f>F1161*('Mieszkalne-ankiety'!$U$138/'Mieszkalne-ankiety'!$D$138)</f>
        <v>105.26065956222867</v>
      </c>
    </row>
    <row r="1162" spans="2:10" x14ac:dyDescent="0.25">
      <c r="B1162" s="80" t="s">
        <v>1335</v>
      </c>
      <c r="C1162" s="80" t="s">
        <v>1454</v>
      </c>
      <c r="D1162" s="82" t="s">
        <v>1926</v>
      </c>
      <c r="E1162" s="82" t="s">
        <v>304</v>
      </c>
      <c r="F1162" s="26">
        <v>83.96</v>
      </c>
      <c r="G1162" s="98">
        <f>F1162*('Mieszkalne-ankiety'!$R$138/'Mieszkalne-ankiety'!$D$138)</f>
        <v>5.7312600924606034</v>
      </c>
      <c r="H1162" s="115">
        <f>F1162*('Mieszkalne-ankiety'!$S$138/'Mieszkalne-ankiety'!$D$138)</f>
        <v>1.8161850465197277E-2</v>
      </c>
      <c r="I1162" s="89">
        <f>F1162*('Mieszkalne-ankiety'!$T$138/'Mieszkalne-ankiety'!$D$138)</f>
        <v>3.7122946548302949E-2</v>
      </c>
      <c r="J1162" s="95">
        <f>F1162*('Mieszkalne-ankiety'!$U$138/'Mieszkalne-ankiety'!$D$138)</f>
        <v>80.48160437887914</v>
      </c>
    </row>
    <row r="1163" spans="2:10" x14ac:dyDescent="0.25">
      <c r="B1163" s="80" t="s">
        <v>1336</v>
      </c>
      <c r="C1163" s="80" t="s">
        <v>1454</v>
      </c>
      <c r="D1163" s="82" t="s">
        <v>628</v>
      </c>
      <c r="E1163" s="82" t="s">
        <v>304</v>
      </c>
      <c r="F1163" s="26">
        <v>104.86</v>
      </c>
      <c r="G1163" s="98">
        <f>F1163*('Mieszkalne-ankiety'!$R$138/'Mieszkalne-ankiety'!$D$138)</f>
        <v>7.1579315542570141</v>
      </c>
      <c r="H1163" s="115">
        <f>F1163*('Mieszkalne-ankiety'!$S$138/'Mieszkalne-ankiety'!$D$138)</f>
        <v>2.2682844685333332E-2</v>
      </c>
      <c r="I1163" s="89">
        <f>F1163*('Mieszkalne-ankiety'!$T$138/'Mieszkalne-ankiety'!$D$138)</f>
        <v>4.6363889650488897E-2</v>
      </c>
      <c r="J1163" s="95">
        <f>F1163*('Mieszkalne-ankiety'!$U$138/'Mieszkalne-ankiety'!$D$138)</f>
        <v>100.51573410158727</v>
      </c>
    </row>
    <row r="1164" spans="2:10" x14ac:dyDescent="0.25">
      <c r="B1164" s="80" t="s">
        <v>1337</v>
      </c>
      <c r="C1164" s="80" t="s">
        <v>1454</v>
      </c>
      <c r="D1164" s="82" t="s">
        <v>692</v>
      </c>
      <c r="E1164" s="82" t="s">
        <v>304</v>
      </c>
      <c r="F1164" s="26">
        <v>111.26</v>
      </c>
      <c r="G1164" s="98">
        <f>F1164*('Mieszkalne-ankiety'!$R$138/'Mieszkalne-ankiety'!$D$138)</f>
        <v>7.594807025811896</v>
      </c>
      <c r="H1164" s="115">
        <f>F1164*('Mieszkalne-ankiety'!$S$138/'Mieszkalne-ankiety'!$D$138)</f>
        <v>2.406726396805442E-2</v>
      </c>
      <c r="I1164" s="89">
        <f>F1164*('Mieszkalne-ankiety'!$T$138/'Mieszkalne-ankiety'!$D$138)</f>
        <v>4.9193652131541053E-2</v>
      </c>
      <c r="J1164" s="95">
        <f>F1164*('Mieszkalne-ankiety'!$U$138/'Mieszkalne-ankiety'!$D$138)</f>
        <v>106.65058722241655</v>
      </c>
    </row>
    <row r="1165" spans="2:10" x14ac:dyDescent="0.25">
      <c r="B1165" s="80" t="s">
        <v>1338</v>
      </c>
      <c r="C1165" s="80" t="s">
        <v>1454</v>
      </c>
      <c r="D1165" s="82" t="s">
        <v>161</v>
      </c>
      <c r="E1165" s="82" t="s">
        <v>304</v>
      </c>
      <c r="F1165" s="26">
        <v>85.01</v>
      </c>
      <c r="G1165" s="98">
        <f>F1165*('Mieszkalne-ankiety'!$R$138/'Mieszkalne-ankiety'!$D$138)</f>
        <v>5.8029349745125769</v>
      </c>
      <c r="H1165" s="115">
        <f>F1165*('Mieszkalne-ankiety'!$S$138/'Mieszkalne-ankiety'!$D$138)</f>
        <v>1.8388981753768706E-2</v>
      </c>
      <c r="I1165" s="89">
        <f>F1165*('Mieszkalne-ankiety'!$T$138/'Mieszkalne-ankiety'!$D$138)</f>
        <v>3.7587204455350576E-2</v>
      </c>
      <c r="J1165" s="95">
        <f>F1165*('Mieszkalne-ankiety'!$U$138/'Mieszkalne-ankiety'!$D$138)</f>
        <v>81.4881037190152</v>
      </c>
    </row>
    <row r="1166" spans="2:10" x14ac:dyDescent="0.25">
      <c r="B1166" s="80" t="s">
        <v>1339</v>
      </c>
      <c r="C1166" s="80" t="s">
        <v>1454</v>
      </c>
      <c r="D1166" s="82" t="s">
        <v>159</v>
      </c>
      <c r="E1166" s="82" t="s">
        <v>304</v>
      </c>
      <c r="F1166" s="26">
        <v>72.94</v>
      </c>
      <c r="G1166" s="98">
        <f>F1166*('Mieszkalne-ankiety'!$R$138/'Mieszkalne-ankiety'!$D$138)</f>
        <v>4.9790151398770419</v>
      </c>
      <c r="H1166" s="115">
        <f>F1166*('Mieszkalne-ankiety'!$S$138/'Mieszkalne-ankiety'!$D$138)</f>
        <v>1.5778053512761903E-2</v>
      </c>
      <c r="I1166" s="89">
        <f>F1166*('Mieszkalne-ankiety'!$T$138/'Mieszkalne-ankiety'!$D$138)</f>
        <v>3.2250449276241273E-2</v>
      </c>
      <c r="J1166" s="95">
        <f>F1166*('Mieszkalne-ankiety'!$U$138/'Mieszkalne-ankiety'!$D$138)</f>
        <v>69.918154161451227</v>
      </c>
    </row>
    <row r="1167" spans="2:10" x14ac:dyDescent="0.25">
      <c r="B1167" s="80" t="s">
        <v>1340</v>
      </c>
      <c r="C1167" s="80" t="s">
        <v>1454</v>
      </c>
      <c r="D1167" s="82" t="s">
        <v>494</v>
      </c>
      <c r="E1167" s="82" t="s">
        <v>304</v>
      </c>
      <c r="F1167" s="26">
        <v>225.62</v>
      </c>
      <c r="G1167" s="98">
        <f>F1167*('Mieszkalne-ankiety'!$R$138/'Mieszkalne-ankiety'!$D$138)</f>
        <v>15.401225608158189</v>
      </c>
      <c r="H1167" s="115">
        <f>F1167*('Mieszkalne-ankiety'!$S$138/'Mieszkalne-ankiety'!$D$138)</f>
        <v>4.8805106026176867E-2</v>
      </c>
      <c r="I1167" s="89">
        <f>F1167*('Mieszkalne-ankiety'!$T$138/'Mieszkalne-ankiety'!$D$138)</f>
        <v>9.9757970464841736E-2</v>
      </c>
      <c r="J1167" s="95">
        <f>F1167*('Mieszkalne-ankiety'!$U$138/'Mieszkalne-ankiety'!$D$138)</f>
        <v>216.27274392523478</v>
      </c>
    </row>
    <row r="1168" spans="2:10" x14ac:dyDescent="0.25">
      <c r="B1168" s="80" t="s">
        <v>1341</v>
      </c>
      <c r="C1168" s="80" t="s">
        <v>1454</v>
      </c>
      <c r="D1168" s="82" t="s">
        <v>1927</v>
      </c>
      <c r="E1168" s="82" t="s">
        <v>304</v>
      </c>
      <c r="F1168" s="26">
        <v>83.78</v>
      </c>
      <c r="G1168" s="98">
        <f>F1168*('Mieszkalne-ankiety'!$R$138/'Mieszkalne-ankiety'!$D$138)</f>
        <v>5.7189729698231231</v>
      </c>
      <c r="H1168" s="115">
        <f>F1168*('Mieszkalne-ankiety'!$S$138/'Mieszkalne-ankiety'!$D$138)</f>
        <v>1.8122913672870746E-2</v>
      </c>
      <c r="I1168" s="89">
        <f>F1168*('Mieszkalne-ankiety'!$T$138/'Mieszkalne-ankiety'!$D$138)</f>
        <v>3.7043359478523365E-2</v>
      </c>
      <c r="J1168" s="95">
        <f>F1168*('Mieszkalne-ankiety'!$U$138/'Mieszkalne-ankiety'!$D$138)</f>
        <v>80.309061634855823</v>
      </c>
    </row>
    <row r="1169" spans="2:10" x14ac:dyDescent="0.25">
      <c r="B1169" s="80" t="s">
        <v>1342</v>
      </c>
      <c r="C1169" s="80" t="s">
        <v>1454</v>
      </c>
      <c r="D1169" s="82" t="s">
        <v>599</v>
      </c>
      <c r="E1169" s="82" t="s">
        <v>304</v>
      </c>
      <c r="F1169" s="26">
        <v>68.92</v>
      </c>
      <c r="G1169" s="98">
        <f>F1169*('Mieszkalne-ankiety'!$R$138/'Mieszkalne-ankiety'!$D$138)</f>
        <v>4.7046027343066319</v>
      </c>
      <c r="H1169" s="115">
        <f>F1169*('Mieszkalne-ankiety'!$S$138/'Mieszkalne-ankiety'!$D$138)</f>
        <v>1.490846515080272E-2</v>
      </c>
      <c r="I1169" s="89">
        <f>F1169*('Mieszkalne-ankiety'!$T$138/'Mieszkalne-ankiety'!$D$138)</f>
        <v>3.047300471783039E-2</v>
      </c>
      <c r="J1169" s="95">
        <f>F1169*('Mieszkalne-ankiety'!$U$138/'Mieszkalne-ankiety'!$D$138)</f>
        <v>66.064699544930335</v>
      </c>
    </row>
    <row r="1170" spans="2:10" x14ac:dyDescent="0.25">
      <c r="B1170" s="80" t="s">
        <v>1343</v>
      </c>
      <c r="C1170" s="80" t="s">
        <v>1454</v>
      </c>
      <c r="D1170" s="82" t="s">
        <v>1928</v>
      </c>
      <c r="E1170" s="82" t="s">
        <v>304</v>
      </c>
      <c r="F1170" s="26">
        <v>97.17</v>
      </c>
      <c r="G1170" s="98">
        <f>F1170*('Mieszkalne-ankiety'!$R$138/'Mieszkalne-ankiety'!$D$138)</f>
        <v>6.6329983704668516</v>
      </c>
      <c r="H1170" s="115">
        <f>F1170*('Mieszkalne-ankiety'!$S$138/'Mieszkalne-ankiety'!$D$138)</f>
        <v>2.1019378390938773E-2</v>
      </c>
      <c r="I1170" s="89">
        <f>F1170*('Mieszkalne-ankiety'!$T$138/'Mieszkalne-ankiety'!$D$138)</f>
        <v>4.2963753169349667E-2</v>
      </c>
      <c r="J1170" s="95">
        <f>F1170*('Mieszkalne-ankiety'!$U$138/'Mieszkalne-ankiety'!$D$138)</f>
        <v>93.144324648590839</v>
      </c>
    </row>
    <row r="1171" spans="2:10" x14ac:dyDescent="0.25">
      <c r="B1171" s="80" t="s">
        <v>1344</v>
      </c>
      <c r="C1171" s="80" t="s">
        <v>1454</v>
      </c>
      <c r="D1171" s="82" t="s">
        <v>1929</v>
      </c>
      <c r="E1171" s="82" t="s">
        <v>304</v>
      </c>
      <c r="F1171" s="26">
        <v>132.49</v>
      </c>
      <c r="G1171" s="98">
        <f>F1171*('Mieszkalne-ankiety'!$R$138/'Mieszkalne-ankiety'!$D$138)</f>
        <v>9.0440048791103553</v>
      </c>
      <c r="H1171" s="115">
        <f>F1171*('Mieszkalne-ankiety'!$S$138/'Mieszkalne-ankiety'!$D$138)</f>
        <v>2.8659642307455782E-2</v>
      </c>
      <c r="I1171" s="89">
        <f>F1171*('Mieszkalne-ankiety'!$T$138/'Mieszkalne-ankiety'!$D$138)</f>
        <v>5.8580504861656252E-2</v>
      </c>
      <c r="J1171" s="95">
        <f>F1171*('Mieszkalne-ankiety'!$U$138/'Mieszkalne-ankiety'!$D$138)</f>
        <v>127.00104530916744</v>
      </c>
    </row>
    <row r="1172" spans="2:10" x14ac:dyDescent="0.25">
      <c r="B1172" s="80" t="s">
        <v>1345</v>
      </c>
      <c r="C1172" s="80" t="s">
        <v>1454</v>
      </c>
      <c r="D1172" s="82" t="s">
        <v>151</v>
      </c>
      <c r="E1172" s="82" t="s">
        <v>304</v>
      </c>
      <c r="F1172" s="26">
        <v>112.82</v>
      </c>
      <c r="G1172" s="98">
        <f>F1172*('Mieszkalne-ankiety'!$R$138/'Mieszkalne-ankiety'!$D$138)</f>
        <v>7.7012954220033976</v>
      </c>
      <c r="H1172" s="115">
        <f>F1172*('Mieszkalne-ankiety'!$S$138/'Mieszkalne-ankiety'!$D$138)</f>
        <v>2.4404716168217683E-2</v>
      </c>
      <c r="I1172" s="89">
        <f>F1172*('Mieszkalne-ankiety'!$T$138/'Mieszkalne-ankiety'!$D$138)</f>
        <v>4.9883406736297507E-2</v>
      </c>
      <c r="J1172" s="95">
        <f>F1172*('Mieszkalne-ankiety'!$U$138/'Mieszkalne-ankiety'!$D$138)</f>
        <v>108.14595767061869</v>
      </c>
    </row>
    <row r="1173" spans="2:10" x14ac:dyDescent="0.25">
      <c r="B1173" s="80" t="s">
        <v>1346</v>
      </c>
      <c r="C1173" s="80" t="s">
        <v>1454</v>
      </c>
      <c r="D1173" s="82" t="s">
        <v>149</v>
      </c>
      <c r="E1173" s="82" t="s">
        <v>304</v>
      </c>
      <c r="F1173" s="26">
        <v>84.45</v>
      </c>
      <c r="G1173" s="98">
        <f>F1173*('Mieszkalne-ankiety'!$R$138/'Mieszkalne-ankiety'!$D$138)</f>
        <v>5.7647083707515243</v>
      </c>
      <c r="H1173" s="115">
        <f>F1173*('Mieszkalne-ankiety'!$S$138/'Mieszkalne-ankiety'!$D$138)</f>
        <v>1.8267845066530612E-2</v>
      </c>
      <c r="I1173" s="89">
        <f>F1173*('Mieszkalne-ankiety'!$T$138/'Mieszkalne-ankiety'!$D$138)</f>
        <v>3.7339600238258511E-2</v>
      </c>
      <c r="J1173" s="95">
        <f>F1173*('Mieszkalne-ankiety'!$U$138/'Mieszkalne-ankiety'!$D$138)</f>
        <v>80.951304070942641</v>
      </c>
    </row>
    <row r="1174" spans="2:10" x14ac:dyDescent="0.25">
      <c r="B1174" s="80" t="s">
        <v>1347</v>
      </c>
      <c r="C1174" s="80" t="s">
        <v>1454</v>
      </c>
      <c r="D1174" s="82" t="s">
        <v>638</v>
      </c>
      <c r="E1174" s="82" t="s">
        <v>304</v>
      </c>
      <c r="F1174" s="26">
        <v>96.97</v>
      </c>
      <c r="G1174" s="98">
        <f>F1174*('Mieszkalne-ankiety'!$R$138/'Mieszkalne-ankiety'!$D$138)</f>
        <v>6.6193460119807614</v>
      </c>
      <c r="H1174" s="115">
        <f>F1174*('Mieszkalne-ankiety'!$S$138/'Mieszkalne-ankiety'!$D$138)</f>
        <v>2.097611528835374E-2</v>
      </c>
      <c r="I1174" s="89">
        <f>F1174*('Mieszkalne-ankiety'!$T$138/'Mieszkalne-ankiety'!$D$138)</f>
        <v>4.2875323091816783E-2</v>
      </c>
      <c r="J1174" s="95">
        <f>F1174*('Mieszkalne-ankiety'!$U$138/'Mieszkalne-ankiety'!$D$138)</f>
        <v>92.952610488564915</v>
      </c>
    </row>
    <row r="1175" spans="2:10" x14ac:dyDescent="0.25">
      <c r="B1175" s="80" t="s">
        <v>1348</v>
      </c>
      <c r="C1175" s="80" t="s">
        <v>1454</v>
      </c>
      <c r="D1175" s="82" t="s">
        <v>1930</v>
      </c>
      <c r="E1175" s="82" t="s">
        <v>304</v>
      </c>
      <c r="F1175" s="26">
        <v>144.97999999999999</v>
      </c>
      <c r="G1175" s="98">
        <f>F1175*('Mieszkalne-ankiety'!$R$138/'Mieszkalne-ankiety'!$D$138)</f>
        <v>9.8965946665666777</v>
      </c>
      <c r="H1175" s="115">
        <f>F1175*('Mieszkalne-ankiety'!$S$138/'Mieszkalne-ankiety'!$D$138)</f>
        <v>3.1361423063891149E-2</v>
      </c>
      <c r="I1175" s="89">
        <f>F1175*('Mieszkalne-ankiety'!$T$138/'Mieszkalne-ankiety'!$D$138)</f>
        <v>6.4102963203584579E-2</v>
      </c>
      <c r="J1175" s="95">
        <f>F1175*('Mieszkalne-ankiety'!$U$138/'Mieszkalne-ankiety'!$D$138)</f>
        <v>138.97359460278582</v>
      </c>
    </row>
    <row r="1176" spans="2:10" x14ac:dyDescent="0.25">
      <c r="B1176" s="80" t="s">
        <v>1349</v>
      </c>
      <c r="C1176" s="80" t="s">
        <v>1454</v>
      </c>
      <c r="D1176" s="82" t="s">
        <v>1931</v>
      </c>
      <c r="E1176" s="82" t="s">
        <v>304</v>
      </c>
      <c r="F1176" s="26">
        <v>137.55000000000001</v>
      </c>
      <c r="G1176" s="98">
        <f>F1176*('Mieszkalne-ankiety'!$R$138/'Mieszkalne-ankiety'!$D$138)</f>
        <v>9.3894095488084339</v>
      </c>
      <c r="H1176" s="115">
        <f>F1176*('Mieszkalne-ankiety'!$S$138/'Mieszkalne-ankiety'!$D$138)</f>
        <v>2.9754198802857141E-2</v>
      </c>
      <c r="I1176" s="89">
        <f>F1176*('Mieszkalne-ankiety'!$T$138/'Mieszkalne-ankiety'!$D$138)</f>
        <v>6.0817785823238109E-2</v>
      </c>
      <c r="J1176" s="95">
        <f>F1176*('Mieszkalne-ankiety'!$U$138/'Mieszkalne-ankiety'!$D$138)</f>
        <v>131.85141355782309</v>
      </c>
    </row>
    <row r="1177" spans="2:10" x14ac:dyDescent="0.25">
      <c r="B1177" s="80" t="s">
        <v>1350</v>
      </c>
      <c r="C1177" s="80" t="s">
        <v>1454</v>
      </c>
      <c r="D1177" s="82" t="s">
        <v>1932</v>
      </c>
      <c r="E1177" s="82" t="s">
        <v>304</v>
      </c>
      <c r="F1177" s="26">
        <v>75.010000000000005</v>
      </c>
      <c r="G1177" s="98">
        <f>F1177*('Mieszkalne-ankiety'!$R$138/'Mieszkalne-ankiety'!$D$138)</f>
        <v>5.1203170502080741</v>
      </c>
      <c r="H1177" s="115">
        <f>F1177*('Mieszkalne-ankiety'!$S$138/'Mieszkalne-ankiety'!$D$138)</f>
        <v>1.6225826624517006E-2</v>
      </c>
      <c r="I1177" s="89">
        <f>F1177*('Mieszkalne-ankiety'!$T$138/'Mieszkalne-ankiety'!$D$138)</f>
        <v>3.3165700578706582E-2</v>
      </c>
      <c r="J1177" s="95">
        <f>F1177*('Mieszkalne-ankiety'!$U$138/'Mieszkalne-ankiety'!$D$138)</f>
        <v>71.902395717719443</v>
      </c>
    </row>
    <row r="1178" spans="2:10" x14ac:dyDescent="0.25">
      <c r="B1178" s="80" t="s">
        <v>1351</v>
      </c>
      <c r="C1178" s="80" t="s">
        <v>1454</v>
      </c>
      <c r="D1178" s="82" t="s">
        <v>504</v>
      </c>
      <c r="E1178" s="82" t="s">
        <v>304</v>
      </c>
      <c r="F1178" s="26">
        <v>95.93</v>
      </c>
      <c r="G1178" s="98">
        <f>F1178*('Mieszkalne-ankiety'!$R$138/'Mieszkalne-ankiety'!$D$138)</f>
        <v>6.5483537478530938</v>
      </c>
      <c r="H1178" s="115">
        <f>F1178*('Mieszkalne-ankiety'!$S$138/'Mieszkalne-ankiety'!$D$138)</f>
        <v>2.0751147154911564E-2</v>
      </c>
      <c r="I1178" s="89">
        <f>F1178*('Mieszkalne-ankiety'!$T$138/'Mieszkalne-ankiety'!$D$138)</f>
        <v>4.2415486688645816E-2</v>
      </c>
      <c r="J1178" s="95">
        <f>F1178*('Mieszkalne-ankiety'!$U$138/'Mieszkalne-ankiety'!$D$138)</f>
        <v>91.955696856430166</v>
      </c>
    </row>
    <row r="1179" spans="2:10" x14ac:dyDescent="0.25">
      <c r="B1179" s="80" t="s">
        <v>1352</v>
      </c>
      <c r="C1179" s="80" t="s">
        <v>1454</v>
      </c>
      <c r="D1179" s="82" t="s">
        <v>1933</v>
      </c>
      <c r="E1179" s="82" t="s">
        <v>304</v>
      </c>
      <c r="F1179" s="26">
        <v>99.84</v>
      </c>
      <c r="G1179" s="98">
        <f>F1179*('Mieszkalne-ankiety'!$R$138/'Mieszkalne-ankiety'!$D$138)</f>
        <v>6.8152573562561543</v>
      </c>
      <c r="H1179" s="115">
        <f>F1179*('Mieszkalne-ankiety'!$S$138/'Mieszkalne-ankiety'!$D$138)</f>
        <v>2.1596940810448977E-2</v>
      </c>
      <c r="I1179" s="89">
        <f>F1179*('Mieszkalne-ankiety'!$T$138/'Mieszkalne-ankiety'!$D$138)</f>
        <v>4.4144294704413611E-2</v>
      </c>
      <c r="J1179" s="95">
        <f>F1179*('Mieszkalne-ankiety'!$U$138/'Mieszkalne-ankiety'!$D$138)</f>
        <v>95.7037086849368</v>
      </c>
    </row>
    <row r="1180" spans="2:10" x14ac:dyDescent="0.25">
      <c r="B1180" s="80" t="s">
        <v>1353</v>
      </c>
      <c r="C1180" s="80" t="s">
        <v>1454</v>
      </c>
      <c r="D1180" s="82" t="s">
        <v>143</v>
      </c>
      <c r="E1180" s="82" t="s">
        <v>304</v>
      </c>
      <c r="F1180" s="26">
        <v>145.94999999999999</v>
      </c>
      <c r="G1180" s="98">
        <f>F1180*('Mieszkalne-ankiety'!$R$138/'Mieszkalne-ankiety'!$D$138)</f>
        <v>9.9628086052242146</v>
      </c>
      <c r="H1180" s="115">
        <f>F1180*('Mieszkalne-ankiety'!$S$138/'Mieszkalne-ankiety'!$D$138)</f>
        <v>3.1571249111428563E-2</v>
      </c>
      <c r="I1180" s="89">
        <f>F1180*('Mieszkalne-ankiety'!$T$138/'Mieszkalne-ankiety'!$D$138)</f>
        <v>6.453184907961905E-2</v>
      </c>
      <c r="J1180" s="95">
        <f>F1180*('Mieszkalne-ankiety'!$U$138/'Mieszkalne-ankiety'!$D$138)</f>
        <v>139.90340827891151</v>
      </c>
    </row>
    <row r="1181" spans="2:10" x14ac:dyDescent="0.25">
      <c r="B1181" s="80" t="s">
        <v>1354</v>
      </c>
      <c r="C1181" s="80" t="s">
        <v>1454</v>
      </c>
      <c r="D1181" s="82" t="s">
        <v>253</v>
      </c>
      <c r="E1181" s="82" t="s">
        <v>304</v>
      </c>
      <c r="F1181" s="26">
        <v>93.25</v>
      </c>
      <c r="G1181" s="98">
        <f>F1181*('Mieszkalne-ankiety'!$R$138/'Mieszkalne-ankiety'!$D$138)</f>
        <v>6.3654121441394871</v>
      </c>
      <c r="H1181" s="115">
        <f>F1181*('Mieszkalne-ankiety'!$S$138/'Mieszkalne-ankiety'!$D$138)</f>
        <v>2.0171421580272107E-2</v>
      </c>
      <c r="I1181" s="89">
        <f>F1181*('Mieszkalne-ankiety'!$T$138/'Mieszkalne-ankiety'!$D$138)</f>
        <v>4.1230523649705218E-2</v>
      </c>
      <c r="J1181" s="95">
        <f>F1181*('Mieszkalne-ankiety'!$U$138/'Mieszkalne-ankiety'!$D$138)</f>
        <v>89.386727112082895</v>
      </c>
    </row>
    <row r="1182" spans="2:10" x14ac:dyDescent="0.25">
      <c r="B1182" s="80" t="s">
        <v>1995</v>
      </c>
      <c r="C1182" s="80" t="s">
        <v>1454</v>
      </c>
      <c r="D1182" s="82" t="s">
        <v>1498</v>
      </c>
      <c r="E1182" s="82" t="s">
        <v>304</v>
      </c>
      <c r="F1182" s="26">
        <v>137.61000000000001</v>
      </c>
      <c r="G1182" s="98">
        <f>F1182*('Mieszkalne-ankiety'!$R$138/'Mieszkalne-ankiety'!$D$138)</f>
        <v>9.3935052563542616</v>
      </c>
      <c r="H1182" s="115">
        <f>F1182*('Mieszkalne-ankiety'!$S$138/'Mieszkalne-ankiety'!$D$138)</f>
        <v>2.9767177733632653E-2</v>
      </c>
      <c r="I1182" s="89">
        <f>F1182*('Mieszkalne-ankiety'!$T$138/'Mieszkalne-ankiety'!$D$138)</f>
        <v>6.0844314846497972E-2</v>
      </c>
      <c r="J1182" s="95">
        <f>F1182*('Mieszkalne-ankiety'!$U$138/'Mieszkalne-ankiety'!$D$138)</f>
        <v>131.90892780583087</v>
      </c>
    </row>
    <row r="1183" spans="2:10" x14ac:dyDescent="0.25">
      <c r="B1183" s="80" t="s">
        <v>1996</v>
      </c>
      <c r="C1183" s="80" t="s">
        <v>1454</v>
      </c>
      <c r="D1183" s="82" t="s">
        <v>291</v>
      </c>
      <c r="E1183" s="82" t="s">
        <v>304</v>
      </c>
      <c r="F1183" s="26">
        <v>96.56</v>
      </c>
      <c r="G1183" s="98">
        <f>F1183*('Mieszkalne-ankiety'!$R$138/'Mieszkalne-ankiety'!$D$138)</f>
        <v>6.5913586770842771</v>
      </c>
      <c r="H1183" s="115">
        <f>F1183*('Mieszkalne-ankiety'!$S$138/'Mieszkalne-ankiety'!$D$138)</f>
        <v>2.0887425928054419E-2</v>
      </c>
      <c r="I1183" s="89">
        <f>F1183*('Mieszkalne-ankiety'!$T$138/'Mieszkalne-ankiety'!$D$138)</f>
        <v>4.2694041432874384E-2</v>
      </c>
      <c r="J1183" s="95">
        <f>F1183*('Mieszkalne-ankiety'!$U$138/'Mieszkalne-ankiety'!$D$138)</f>
        <v>92.559596460511798</v>
      </c>
    </row>
    <row r="1184" spans="2:10" x14ac:dyDescent="0.25">
      <c r="B1184" s="80" t="s">
        <v>1997</v>
      </c>
      <c r="C1184" s="80" t="s">
        <v>1454</v>
      </c>
      <c r="D1184" s="82" t="s">
        <v>361</v>
      </c>
      <c r="E1184" s="82" t="s">
        <v>304</v>
      </c>
      <c r="F1184" s="26">
        <v>152.25</v>
      </c>
      <c r="G1184" s="98">
        <f>F1184*('Mieszkalne-ankiety'!$R$138/'Mieszkalne-ankiety'!$D$138)</f>
        <v>10.392857897536052</v>
      </c>
      <c r="H1184" s="115">
        <f>F1184*('Mieszkalne-ankiety'!$S$138/'Mieszkalne-ankiety'!$D$138)</f>
        <v>3.2934036842857138E-2</v>
      </c>
      <c r="I1184" s="89">
        <f>F1184*('Mieszkalne-ankiety'!$T$138/'Mieszkalne-ankiety'!$D$138)</f>
        <v>6.7317396521904771E-2</v>
      </c>
      <c r="J1184" s="95">
        <f>F1184*('Mieszkalne-ankiety'!$U$138/'Mieszkalne-ankiety'!$D$138)</f>
        <v>145.94240431972784</v>
      </c>
    </row>
    <row r="1185" spans="2:10" x14ac:dyDescent="0.25">
      <c r="B1185" s="80" t="s">
        <v>1998</v>
      </c>
      <c r="C1185" s="80" t="s">
        <v>1454</v>
      </c>
      <c r="D1185" s="82" t="s">
        <v>360</v>
      </c>
      <c r="E1185" s="82" t="s">
        <v>304</v>
      </c>
      <c r="F1185" s="26">
        <v>100.08</v>
      </c>
      <c r="G1185" s="98">
        <f>F1185*('Mieszkalne-ankiety'!$R$138/'Mieszkalne-ankiety'!$D$138)</f>
        <v>6.8316401864394622</v>
      </c>
      <c r="H1185" s="115">
        <f>F1185*('Mieszkalne-ankiety'!$S$138/'Mieszkalne-ankiety'!$D$138)</f>
        <v>2.1648856533551017E-2</v>
      </c>
      <c r="I1185" s="89">
        <f>F1185*('Mieszkalne-ankiety'!$T$138/'Mieszkalne-ankiety'!$D$138)</f>
        <v>4.4250410797453066E-2</v>
      </c>
      <c r="J1185" s="95">
        <f>F1185*('Mieszkalne-ankiety'!$U$138/'Mieszkalne-ankiety'!$D$138)</f>
        <v>95.933765676967894</v>
      </c>
    </row>
    <row r="1186" spans="2:10" x14ac:dyDescent="0.25">
      <c r="B1186" s="80" t="s">
        <v>1999</v>
      </c>
      <c r="C1186" s="80" t="s">
        <v>1454</v>
      </c>
      <c r="D1186" s="82" t="s">
        <v>1934</v>
      </c>
      <c r="E1186" s="82" t="s">
        <v>304</v>
      </c>
      <c r="F1186" s="26">
        <v>120.18</v>
      </c>
      <c r="G1186" s="98">
        <f>F1186*('Mieszkalne-ankiety'!$R$138/'Mieszkalne-ankiety'!$D$138)</f>
        <v>8.2037022142915124</v>
      </c>
      <c r="H1186" s="115">
        <f>F1186*('Mieszkalne-ankiety'!$S$138/'Mieszkalne-ankiety'!$D$138)</f>
        <v>2.5996798343346939E-2</v>
      </c>
      <c r="I1186" s="89">
        <f>F1186*('Mieszkalne-ankiety'!$T$138/'Mieszkalne-ankiety'!$D$138)</f>
        <v>5.3137633589507495E-2</v>
      </c>
      <c r="J1186" s="95">
        <f>F1186*('Mieszkalne-ankiety'!$U$138/'Mieszkalne-ankiety'!$D$138)</f>
        <v>115.20103875957237</v>
      </c>
    </row>
    <row r="1187" spans="2:10" x14ac:dyDescent="0.25">
      <c r="B1187" s="80" t="s">
        <v>2000</v>
      </c>
      <c r="C1187" s="80" t="s">
        <v>1454</v>
      </c>
      <c r="D1187" s="82" t="s">
        <v>1674</v>
      </c>
      <c r="E1187" s="82" t="s">
        <v>304</v>
      </c>
      <c r="F1187" s="26">
        <v>129.83000000000001</v>
      </c>
      <c r="G1187" s="98">
        <f>F1187*('Mieszkalne-ankiety'!$R$138/'Mieszkalne-ankiety'!$D$138)</f>
        <v>8.8624285112453585</v>
      </c>
      <c r="H1187" s="115">
        <f>F1187*('Mieszkalne-ankiety'!$S$138/'Mieszkalne-ankiety'!$D$138)</f>
        <v>2.808424304307483E-2</v>
      </c>
      <c r="I1187" s="89">
        <f>F1187*('Mieszkalne-ankiety'!$T$138/'Mieszkalne-ankiety'!$D$138)</f>
        <v>5.7404384830468946E-2</v>
      </c>
      <c r="J1187" s="95">
        <f>F1187*('Mieszkalne-ankiety'!$U$138/'Mieszkalne-ankiety'!$D$138)</f>
        <v>124.45124698082277</v>
      </c>
    </row>
    <row r="1188" spans="2:10" x14ac:dyDescent="0.25">
      <c r="B1188" s="80" t="s">
        <v>2001</v>
      </c>
      <c r="C1188" s="80" t="s">
        <v>1454</v>
      </c>
      <c r="D1188" s="82" t="s">
        <v>1935</v>
      </c>
      <c r="E1188" s="82" t="s">
        <v>304</v>
      </c>
      <c r="F1188" s="26">
        <v>128.76</v>
      </c>
      <c r="G1188" s="98">
        <f>F1188*('Mieszkalne-ankiety'!$R$138/'Mieszkalne-ankiety'!$D$138)</f>
        <v>8.7893883933447743</v>
      </c>
      <c r="H1188" s="115">
        <f>F1188*('Mieszkalne-ankiety'!$S$138/'Mieszkalne-ankiety'!$D$138)</f>
        <v>2.7852785444244892E-2</v>
      </c>
      <c r="I1188" s="89">
        <f>F1188*('Mieszkalne-ankiety'!$T$138/'Mieszkalne-ankiety'!$D$138)</f>
        <v>5.6931283915668034E-2</v>
      </c>
      <c r="J1188" s="95">
        <f>F1188*('Mieszkalne-ankiety'!$U$138/'Mieszkalne-ankiety'!$D$138)</f>
        <v>123.42557622468411</v>
      </c>
    </row>
    <row r="1189" spans="2:10" x14ac:dyDescent="0.25">
      <c r="B1189" s="80" t="s">
        <v>2002</v>
      </c>
      <c r="C1189" s="80" t="s">
        <v>1454</v>
      </c>
      <c r="D1189" s="82" t="s">
        <v>1936</v>
      </c>
      <c r="E1189" s="82" t="s">
        <v>304</v>
      </c>
      <c r="F1189" s="26">
        <v>107.16</v>
      </c>
      <c r="G1189" s="98">
        <f>F1189*('Mieszkalne-ankiety'!$R$138/'Mieszkalne-ankiety'!$D$138)</f>
        <v>7.3149336768470494</v>
      </c>
      <c r="H1189" s="115">
        <f>F1189*('Mieszkalne-ankiety'!$S$138/'Mieszkalne-ankiety'!$D$138)</f>
        <v>2.3180370365061223E-2</v>
      </c>
      <c r="I1189" s="89">
        <f>F1189*('Mieszkalne-ankiety'!$T$138/'Mieszkalne-ankiety'!$D$138)</f>
        <v>4.7380835542117014E-2</v>
      </c>
      <c r="J1189" s="95">
        <f>F1189*('Mieszkalne-ankiety'!$U$138/'Mieszkalne-ankiety'!$D$138)</f>
        <v>102.72044694188529</v>
      </c>
    </row>
    <row r="1190" spans="2:10" x14ac:dyDescent="0.25">
      <c r="B1190" s="80" t="s">
        <v>2003</v>
      </c>
      <c r="C1190" s="80" t="s">
        <v>1454</v>
      </c>
      <c r="D1190" s="82" t="s">
        <v>585</v>
      </c>
      <c r="E1190" s="82" t="s">
        <v>304</v>
      </c>
      <c r="F1190" s="26">
        <v>121.67</v>
      </c>
      <c r="G1190" s="98">
        <f>F1190*('Mieszkalne-ankiety'!$R$138/'Mieszkalne-ankiety'!$D$138)</f>
        <v>8.3054122850128831</v>
      </c>
      <c r="H1190" s="115">
        <f>F1190*('Mieszkalne-ankiety'!$S$138/'Mieszkalne-ankiety'!$D$138)</f>
        <v>2.631910845760544E-2</v>
      </c>
      <c r="I1190" s="89">
        <f>F1190*('Mieszkalne-ankiety'!$T$138/'Mieszkalne-ankiety'!$D$138)</f>
        <v>5.3796437667127446E-2</v>
      </c>
      <c r="J1190" s="95">
        <f>F1190*('Mieszkalne-ankiety'!$U$138/'Mieszkalne-ankiety'!$D$138)</f>
        <v>116.62930925176543</v>
      </c>
    </row>
    <row r="1191" spans="2:10" x14ac:dyDescent="0.25">
      <c r="B1191" s="80" t="s">
        <v>2004</v>
      </c>
      <c r="C1191" s="80" t="s">
        <v>1454</v>
      </c>
      <c r="D1191" s="82" t="s">
        <v>1937</v>
      </c>
      <c r="E1191" s="82" t="s">
        <v>304</v>
      </c>
      <c r="F1191" s="26">
        <v>89.07</v>
      </c>
      <c r="G1191" s="98">
        <f>F1191*('Mieszkalne-ankiety'!$R$138/'Mieszkalne-ankiety'!$D$138)</f>
        <v>6.0800778517802039</v>
      </c>
      <c r="H1191" s="115">
        <f>F1191*('Mieszkalne-ankiety'!$S$138/'Mieszkalne-ankiety'!$D$138)</f>
        <v>1.9267222736244895E-2</v>
      </c>
      <c r="I1191" s="89">
        <f>F1191*('Mieszkalne-ankiety'!$T$138/'Mieszkalne-ankiety'!$D$138)</f>
        <v>3.938233502926803E-2</v>
      </c>
      <c r="J1191" s="95">
        <f>F1191*('Mieszkalne-ankiety'!$U$138/'Mieszkalne-ankiety'!$D$138)</f>
        <v>85.379901167541263</v>
      </c>
    </row>
    <row r="1192" spans="2:10" x14ac:dyDescent="0.25">
      <c r="B1192" s="80" t="s">
        <v>2005</v>
      </c>
      <c r="C1192" s="80" t="s">
        <v>1454</v>
      </c>
      <c r="D1192" s="82" t="s">
        <v>1710</v>
      </c>
      <c r="E1192" s="82" t="s">
        <v>304</v>
      </c>
      <c r="F1192" s="26">
        <v>128.1</v>
      </c>
      <c r="G1192" s="98">
        <f>F1192*('Mieszkalne-ankiety'!$R$138/'Mieszkalne-ankiety'!$D$138)</f>
        <v>8.7443356103406789</v>
      </c>
      <c r="H1192" s="115">
        <f>F1192*('Mieszkalne-ankiety'!$S$138/'Mieszkalne-ankiety'!$D$138)</f>
        <v>2.7710017205714282E-2</v>
      </c>
      <c r="I1192" s="89">
        <f>F1192*('Mieszkalne-ankiety'!$T$138/'Mieszkalne-ankiety'!$D$138)</f>
        <v>5.6639464659809527E-2</v>
      </c>
      <c r="J1192" s="95">
        <f>F1192*('Mieszkalne-ankiety'!$U$138/'Mieszkalne-ankiety'!$D$138)</f>
        <v>122.79291949659859</v>
      </c>
    </row>
    <row r="1193" spans="2:10" x14ac:dyDescent="0.25">
      <c r="B1193" s="80" t="s">
        <v>2006</v>
      </c>
      <c r="C1193" s="80" t="s">
        <v>1454</v>
      </c>
      <c r="D1193" s="82" t="s">
        <v>1938</v>
      </c>
      <c r="E1193" s="82" t="s">
        <v>304</v>
      </c>
      <c r="F1193" s="26">
        <v>122.98</v>
      </c>
      <c r="G1193" s="98">
        <f>F1193*('Mieszkalne-ankiety'!$R$138/'Mieszkalne-ankiety'!$D$138)</f>
        <v>8.3948352330967726</v>
      </c>
      <c r="H1193" s="115">
        <f>F1193*('Mieszkalne-ankiety'!$S$138/'Mieszkalne-ankiety'!$D$138)</f>
        <v>2.6602481779537415E-2</v>
      </c>
      <c r="I1193" s="89">
        <f>F1193*('Mieszkalne-ankiety'!$T$138/'Mieszkalne-ankiety'!$D$138)</f>
        <v>5.4375654674967813E-2</v>
      </c>
      <c r="J1193" s="95">
        <f>F1193*('Mieszkalne-ankiety'!$U$138/'Mieszkalne-ankiety'!$D$138)</f>
        <v>117.88503699993517</v>
      </c>
    </row>
    <row r="1194" spans="2:10" x14ac:dyDescent="0.25">
      <c r="B1194" s="80" t="s">
        <v>2007</v>
      </c>
      <c r="C1194" s="80" t="s">
        <v>1454</v>
      </c>
      <c r="D1194" s="82" t="s">
        <v>1939</v>
      </c>
      <c r="E1194" s="82" t="s">
        <v>304</v>
      </c>
      <c r="F1194" s="26">
        <v>66.83</v>
      </c>
      <c r="G1194" s="98">
        <f>F1194*('Mieszkalne-ankiety'!$R$138/'Mieszkalne-ankiety'!$D$138)</f>
        <v>4.5619355881269907</v>
      </c>
      <c r="H1194" s="115">
        <f>F1194*('Mieszkalne-ankiety'!$S$138/'Mieszkalne-ankiety'!$D$138)</f>
        <v>1.4456365728789115E-2</v>
      </c>
      <c r="I1194" s="89">
        <f>F1194*('Mieszkalne-ankiety'!$T$138/'Mieszkalne-ankiety'!$D$138)</f>
        <v>2.9548910407611796E-2</v>
      </c>
      <c r="J1194" s="95">
        <f>F1194*('Mieszkalne-ankiety'!$U$138/'Mieszkalne-ankiety'!$D$138)</f>
        <v>64.061286572659512</v>
      </c>
    </row>
    <row r="1195" spans="2:10" x14ac:dyDescent="0.25">
      <c r="B1195" s="80" t="s">
        <v>2008</v>
      </c>
      <c r="C1195" s="80" t="s">
        <v>1454</v>
      </c>
      <c r="D1195" s="82" t="s">
        <v>837</v>
      </c>
      <c r="E1195" s="82" t="s">
        <v>304</v>
      </c>
      <c r="F1195" s="26">
        <v>112.45</v>
      </c>
      <c r="G1195" s="98">
        <f>F1195*('Mieszkalne-ankiety'!$R$138/'Mieszkalne-ankiety'!$D$138)</f>
        <v>7.676038558804132</v>
      </c>
      <c r="H1195" s="115">
        <f>F1195*('Mieszkalne-ankiety'!$S$138/'Mieszkalne-ankiety'!$D$138)</f>
        <v>2.4324679428435372E-2</v>
      </c>
      <c r="I1195" s="89">
        <f>F1195*('Mieszkalne-ankiety'!$T$138/'Mieszkalne-ankiety'!$D$138)</f>
        <v>4.9719811092861686E-2</v>
      </c>
      <c r="J1195" s="95">
        <f>F1195*('Mieszkalne-ankiety'!$U$138/'Mieszkalne-ankiety'!$D$138)</f>
        <v>107.79128647457074</v>
      </c>
    </row>
    <row r="1196" spans="2:10" x14ac:dyDescent="0.25">
      <c r="B1196" s="80" t="s">
        <v>2009</v>
      </c>
      <c r="C1196" s="80" t="s">
        <v>1454</v>
      </c>
      <c r="D1196" s="82" t="s">
        <v>1940</v>
      </c>
      <c r="E1196" s="82" t="s">
        <v>304</v>
      </c>
      <c r="F1196" s="26">
        <v>110.13</v>
      </c>
      <c r="G1196" s="98">
        <f>F1196*('Mieszkalne-ankiety'!$R$138/'Mieszkalne-ankiety'!$D$138)</f>
        <v>7.5176712003654869</v>
      </c>
      <c r="H1196" s="115">
        <f>F1196*('Mieszkalne-ankiety'!$S$138/'Mieszkalne-ankiety'!$D$138)</f>
        <v>2.3822827438448976E-2</v>
      </c>
      <c r="I1196" s="89">
        <f>F1196*('Mieszkalne-ankiety'!$T$138/'Mieszkalne-ankiety'!$D$138)</f>
        <v>4.8694022193480277E-2</v>
      </c>
      <c r="J1196" s="95">
        <f>F1196*('Mieszkalne-ankiety'!$U$138/'Mieszkalne-ankiety'!$D$138)</f>
        <v>105.56740221827012</v>
      </c>
    </row>
    <row r="1197" spans="2:10" x14ac:dyDescent="0.25">
      <c r="B1197" s="80" t="s">
        <v>2010</v>
      </c>
      <c r="C1197" s="80" t="s">
        <v>1454</v>
      </c>
      <c r="D1197" s="82" t="s">
        <v>1941</v>
      </c>
      <c r="E1197" s="82" t="s">
        <v>304</v>
      </c>
      <c r="F1197" s="26">
        <v>80.290000000000006</v>
      </c>
      <c r="G1197" s="98">
        <f>F1197*('Mieszkalne-ankiety'!$R$138/'Mieszkalne-ankiety'!$D$138)</f>
        <v>5.4807393142408518</v>
      </c>
      <c r="H1197" s="115">
        <f>F1197*('Mieszkalne-ankiety'!$S$138/'Mieszkalne-ankiety'!$D$138)</f>
        <v>1.7367972532761903E-2</v>
      </c>
      <c r="I1197" s="89">
        <f>F1197*('Mieszkalne-ankiety'!$T$138/'Mieszkalne-ankiety'!$D$138)</f>
        <v>3.5500254625574608E-2</v>
      </c>
      <c r="J1197" s="95">
        <f>F1197*('Mieszkalne-ankiety'!$U$138/'Mieszkalne-ankiety'!$D$138)</f>
        <v>76.963649542403601</v>
      </c>
    </row>
    <row r="1198" spans="2:10" x14ac:dyDescent="0.25">
      <c r="B1198" s="80" t="s">
        <v>2011</v>
      </c>
      <c r="C1198" s="81" t="s">
        <v>1454</v>
      </c>
      <c r="D1198" s="83"/>
      <c r="E1198" s="83" t="s">
        <v>304</v>
      </c>
      <c r="F1198" s="84">
        <f>'Mieszkalne-ankiety'!D100</f>
        <v>80</v>
      </c>
      <c r="G1198" s="98">
        <f>'Mieszkalne-ankiety'!R100</f>
        <v>8.9853099479999994</v>
      </c>
      <c r="H1198" s="115">
        <f>'Mieszkalne-ankiety'!S100</f>
        <v>2.2953300000000003E-2</v>
      </c>
      <c r="I1198" s="89">
        <f>'Mieszkalne-ankiety'!T100</f>
        <v>3.5878199999999999E-2</v>
      </c>
      <c r="J1198" s="95">
        <f>'Mieszkalne-ankiety'!U100</f>
        <v>95.381699999999995</v>
      </c>
    </row>
    <row r="1199" spans="2:10" x14ac:dyDescent="0.25">
      <c r="B1199" s="80" t="s">
        <v>1355</v>
      </c>
      <c r="C1199" s="81" t="s">
        <v>1454</v>
      </c>
      <c r="D1199" s="83"/>
      <c r="E1199" s="83" t="s">
        <v>304</v>
      </c>
      <c r="F1199" s="84">
        <f>'Mieszkalne-ankiety'!D101</f>
        <v>135</v>
      </c>
      <c r="G1199" s="98">
        <f>'Mieszkalne-ankiety'!R101</f>
        <v>9.5390117679999999</v>
      </c>
      <c r="H1199" s="115">
        <f>'Mieszkalne-ankiety'!S101</f>
        <v>2.4903300000000003E-2</v>
      </c>
      <c r="I1199" s="89">
        <f>'Mieszkalne-ankiety'!T101</f>
        <v>4.2196199999999996E-2</v>
      </c>
      <c r="J1199" s="95">
        <f>'Mieszkalne-ankiety'!U101</f>
        <v>107.34719999999999</v>
      </c>
    </row>
    <row r="1200" spans="2:10" x14ac:dyDescent="0.25">
      <c r="B1200" s="80" t="s">
        <v>1356</v>
      </c>
      <c r="C1200" s="81" t="s">
        <v>1454</v>
      </c>
      <c r="D1200" s="83"/>
      <c r="E1200" s="83" t="s">
        <v>304</v>
      </c>
      <c r="F1200" s="84">
        <f>'Mieszkalne-ankiety'!D102</f>
        <v>70</v>
      </c>
      <c r="G1200" s="98">
        <f>'Mieszkalne-ankiety'!R102</f>
        <v>8.6383906759999984</v>
      </c>
      <c r="H1200" s="115">
        <f>'Mieszkalne-ankiety'!S102</f>
        <v>2.5878300000000003E-2</v>
      </c>
      <c r="I1200" s="89">
        <f>'Mieszkalne-ankiety'!T102</f>
        <v>4.5355199999999998E-2</v>
      </c>
      <c r="J1200" s="95">
        <f>'Mieszkalne-ankiety'!U102</f>
        <v>106.22790000000001</v>
      </c>
    </row>
    <row r="1201" spans="2:10" x14ac:dyDescent="0.25">
      <c r="B1201" s="80" t="s">
        <v>1357</v>
      </c>
      <c r="C1201" s="81" t="s">
        <v>1454</v>
      </c>
      <c r="D1201" s="83"/>
      <c r="E1201" s="83" t="s">
        <v>304</v>
      </c>
      <c r="F1201" s="84">
        <f>'Mieszkalne-ankiety'!D103</f>
        <v>85</v>
      </c>
      <c r="G1201" s="98">
        <f>'Mieszkalne-ankiety'!R103</f>
        <v>12.022226112</v>
      </c>
      <c r="H1201" s="115">
        <f>'Mieszkalne-ankiety'!S103</f>
        <v>3.2879399999999996E-2</v>
      </c>
      <c r="I1201" s="89">
        <f>'Mieszkalne-ankiety'!T103</f>
        <v>5.5208600000000004E-2</v>
      </c>
      <c r="J1201" s="95">
        <f>'Mieszkalne-ankiety'!U103</f>
        <v>136.00479999999999</v>
      </c>
    </row>
    <row r="1202" spans="2:10" x14ac:dyDescent="0.25">
      <c r="B1202" s="80" t="s">
        <v>1358</v>
      </c>
      <c r="C1202" s="81" t="s">
        <v>1454</v>
      </c>
      <c r="D1202" s="83"/>
      <c r="E1202" s="83" t="s">
        <v>304</v>
      </c>
      <c r="F1202" s="84">
        <f>'Mieszkalne-ankiety'!D104</f>
        <v>80</v>
      </c>
      <c r="G1202" s="98">
        <f>'Mieszkalne-ankiety'!R104</f>
        <v>9.177250312</v>
      </c>
      <c r="H1202" s="115">
        <f>'Mieszkalne-ankiety'!S104</f>
        <v>4.4403300000000007E-2</v>
      </c>
      <c r="I1202" s="89">
        <f>'Mieszkalne-ankiety'!T104</f>
        <v>0.1053762</v>
      </c>
      <c r="J1202" s="95">
        <f>'Mieszkalne-ankiety'!U104</f>
        <v>182.37479999999999</v>
      </c>
    </row>
    <row r="1203" spans="2:10" x14ac:dyDescent="0.25">
      <c r="B1203" s="80" t="s">
        <v>1359</v>
      </c>
      <c r="C1203" s="80" t="s">
        <v>1455</v>
      </c>
      <c r="D1203" s="82" t="s">
        <v>1942</v>
      </c>
      <c r="E1203" s="82" t="s">
        <v>560</v>
      </c>
      <c r="F1203" s="26">
        <v>93.68</v>
      </c>
      <c r="G1203" s="98">
        <f>F1203*('Mieszkalne-ankiety'!$R$138/'Mieszkalne-ankiety'!$D$138)</f>
        <v>6.3947647148845812</v>
      </c>
      <c r="H1203" s="115">
        <f>F1203*('Mieszkalne-ankiety'!$S$138/'Mieszkalne-ankiety'!$D$138)</f>
        <v>2.0264437250829933E-2</v>
      </c>
      <c r="I1203" s="89">
        <f>F1203*('Mieszkalne-ankiety'!$T$138/'Mieszkalne-ankiety'!$D$138)</f>
        <v>4.1420648316400917E-2</v>
      </c>
      <c r="J1203" s="95">
        <f>F1203*('Mieszkalne-ankiety'!$U$138/'Mieszkalne-ankiety'!$D$138)</f>
        <v>89.798912556138617</v>
      </c>
    </row>
    <row r="1204" spans="2:10" x14ac:dyDescent="0.25">
      <c r="B1204" s="80" t="s">
        <v>1360</v>
      </c>
      <c r="C1204" s="80" t="s">
        <v>1455</v>
      </c>
      <c r="D1204" s="82" t="s">
        <v>1186</v>
      </c>
      <c r="E1204" s="82" t="s">
        <v>560</v>
      </c>
      <c r="F1204" s="26">
        <v>172.22</v>
      </c>
      <c r="G1204" s="98">
        <f>F1204*('Mieszkalne-ankiety'!$R$138/'Mieszkalne-ankiety'!$D$138)</f>
        <v>11.756045892372144</v>
      </c>
      <c r="H1204" s="115">
        <f>F1204*('Mieszkalne-ankiety'!$S$138/'Mieszkalne-ankiety'!$D$138)</f>
        <v>3.7253857635972783E-2</v>
      </c>
      <c r="I1204" s="89">
        <f>F1204*('Mieszkalne-ankiety'!$T$138/'Mieszkalne-ankiety'!$D$138)</f>
        <v>7.6147139763562827E-2</v>
      </c>
      <c r="J1204" s="95">
        <f>F1204*('Mieszkalne-ankiety'!$U$138/'Mieszkalne-ankiety'!$D$138)</f>
        <v>165.08506319831545</v>
      </c>
    </row>
    <row r="1205" spans="2:10" x14ac:dyDescent="0.25">
      <c r="B1205" s="80" t="s">
        <v>1361</v>
      </c>
      <c r="C1205" s="80" t="s">
        <v>1455</v>
      </c>
      <c r="D1205" s="82" t="s">
        <v>1185</v>
      </c>
      <c r="E1205" s="82" t="s">
        <v>560</v>
      </c>
      <c r="F1205" s="26">
        <v>142.91999999999999</v>
      </c>
      <c r="G1205" s="98">
        <f>F1205*('Mieszkalne-ankiety'!$R$138/'Mieszkalne-ankiety'!$D$138)</f>
        <v>9.7559753741599504</v>
      </c>
      <c r="H1205" s="115">
        <f>F1205*('Mieszkalne-ankiety'!$S$138/'Mieszkalne-ankiety'!$D$138)</f>
        <v>3.0915813107265301E-2</v>
      </c>
      <c r="I1205" s="89">
        <f>F1205*('Mieszkalne-ankiety'!$T$138/'Mieszkalne-ankiety'!$D$138)</f>
        <v>6.3192133404995923E-2</v>
      </c>
      <c r="J1205" s="95">
        <f>F1205*('Mieszkalne-ankiety'!$U$138/'Mieszkalne-ankiety'!$D$138)</f>
        <v>136.99893875451889</v>
      </c>
    </row>
    <row r="1206" spans="2:10" x14ac:dyDescent="0.25">
      <c r="B1206" s="80" t="s">
        <v>1362</v>
      </c>
      <c r="C1206" s="80" t="s">
        <v>1455</v>
      </c>
      <c r="D1206" s="82" t="s">
        <v>330</v>
      </c>
      <c r="E1206" s="82" t="s">
        <v>560</v>
      </c>
      <c r="F1206" s="26">
        <v>142.08000000000001</v>
      </c>
      <c r="G1206" s="98">
        <f>F1206*('Mieszkalne-ankiety'!$R$138/'Mieszkalne-ankiety'!$D$138)</f>
        <v>9.6986354685183738</v>
      </c>
      <c r="H1206" s="115">
        <f>F1206*('Mieszkalne-ankiety'!$S$138/'Mieszkalne-ankiety'!$D$138)</f>
        <v>3.0734108076408164E-2</v>
      </c>
      <c r="I1206" s="89">
        <f>F1206*('Mieszkalne-ankiety'!$T$138/'Mieszkalne-ankiety'!$D$138)</f>
        <v>6.2820727079357833E-2</v>
      </c>
      <c r="J1206" s="95">
        <f>F1206*('Mieszkalne-ankiety'!$U$138/'Mieszkalne-ankiety'!$D$138)</f>
        <v>136.19373928241006</v>
      </c>
    </row>
    <row r="1207" spans="2:10" x14ac:dyDescent="0.25">
      <c r="B1207" s="80" t="s">
        <v>1363</v>
      </c>
      <c r="C1207" s="80" t="s">
        <v>1455</v>
      </c>
      <c r="D1207" s="82" t="s">
        <v>1943</v>
      </c>
      <c r="E1207" s="82" t="s">
        <v>560</v>
      </c>
      <c r="F1207" s="26">
        <v>76.44</v>
      </c>
      <c r="G1207" s="98">
        <f>F1207*('Mieszkalne-ankiety'!$R$138/'Mieszkalne-ankiety'!$D$138)</f>
        <v>5.2179314133836181</v>
      </c>
      <c r="H1207" s="115">
        <f>F1207*('Mieszkalne-ankiety'!$S$138/'Mieszkalne-ankiety'!$D$138)</f>
        <v>1.6535157807999998E-2</v>
      </c>
      <c r="I1207" s="89">
        <f>F1207*('Mieszkalne-ankiety'!$T$138/'Mieszkalne-ankiety'!$D$138)</f>
        <v>3.3797975633066669E-2</v>
      </c>
      <c r="J1207" s="95">
        <f>F1207*('Mieszkalne-ankiety'!$U$138/'Mieszkalne-ankiety'!$D$138)</f>
        <v>73.27315196190473</v>
      </c>
    </row>
    <row r="1208" spans="2:10" x14ac:dyDescent="0.25">
      <c r="B1208" s="80" t="s">
        <v>1364</v>
      </c>
      <c r="C1208" s="80" t="s">
        <v>1455</v>
      </c>
      <c r="D1208" s="82" t="s">
        <v>221</v>
      </c>
      <c r="E1208" s="82" t="s">
        <v>560</v>
      </c>
      <c r="F1208" s="26">
        <v>114.43</v>
      </c>
      <c r="G1208" s="98">
        <f>F1208*('Mieszkalne-ankiety'!$R$138/'Mieszkalne-ankiety'!$D$138)</f>
        <v>7.8111969078164236</v>
      </c>
      <c r="H1208" s="115">
        <f>F1208*('Mieszkalne-ankiety'!$S$138/'Mieszkalne-ankiety'!$D$138)</f>
        <v>2.4752984144027209E-2</v>
      </c>
      <c r="I1208" s="89">
        <f>F1208*('Mieszkalne-ankiety'!$T$138/'Mieszkalne-ankiety'!$D$138)</f>
        <v>5.0595268860437199E-2</v>
      </c>
      <c r="J1208" s="95">
        <f>F1208*('Mieszkalne-ankiety'!$U$138/'Mieszkalne-ankiety'!$D$138)</f>
        <v>109.6892566588273</v>
      </c>
    </row>
    <row r="1209" spans="2:10" x14ac:dyDescent="0.25">
      <c r="B1209" s="80" t="s">
        <v>1365</v>
      </c>
      <c r="C1209" s="80" t="s">
        <v>1455</v>
      </c>
      <c r="D1209" s="82" t="s">
        <v>372</v>
      </c>
      <c r="E1209" s="82" t="s">
        <v>560</v>
      </c>
      <c r="F1209" s="26">
        <v>99.94</v>
      </c>
      <c r="G1209" s="98">
        <f>F1209*('Mieszkalne-ankiety'!$R$138/'Mieszkalne-ankiety'!$D$138)</f>
        <v>6.8220835354991989</v>
      </c>
      <c r="H1209" s="115">
        <f>F1209*('Mieszkalne-ankiety'!$S$138/'Mieszkalne-ankiety'!$D$138)</f>
        <v>2.1618572361741493E-2</v>
      </c>
      <c r="I1209" s="89">
        <f>F1209*('Mieszkalne-ankiety'!$T$138/'Mieszkalne-ankiety'!$D$138)</f>
        <v>4.4188509743180053E-2</v>
      </c>
      <c r="J1209" s="95">
        <f>F1209*('Mieszkalne-ankiety'!$U$138/'Mieszkalne-ankiety'!$D$138)</f>
        <v>95.799565764949747</v>
      </c>
    </row>
    <row r="1210" spans="2:10" x14ac:dyDescent="0.25">
      <c r="B1210" s="80" t="s">
        <v>1366</v>
      </c>
      <c r="C1210" s="80" t="s">
        <v>1455</v>
      </c>
      <c r="D1210" s="82" t="s">
        <v>394</v>
      </c>
      <c r="E1210" s="82" t="s">
        <v>560</v>
      </c>
      <c r="F1210" s="26">
        <v>117.62</v>
      </c>
      <c r="G1210" s="98">
        <f>F1210*('Mieszkalne-ankiety'!$R$138/'Mieszkalne-ankiety'!$D$138)</f>
        <v>8.0289520256695592</v>
      </c>
      <c r="H1210" s="115">
        <f>F1210*('Mieszkalne-ankiety'!$S$138/'Mieszkalne-ankiety'!$D$138)</f>
        <v>2.5443030630258504E-2</v>
      </c>
      <c r="I1210" s="89">
        <f>F1210*('Mieszkalne-ankiety'!$T$138/'Mieszkalne-ankiety'!$D$138)</f>
        <v>5.2005728597086631E-2</v>
      </c>
      <c r="J1210" s="95">
        <f>F1210*('Mieszkalne-ankiety'!$U$138/'Mieszkalne-ankiety'!$D$138)</f>
        <v>112.74709751124065</v>
      </c>
    </row>
    <row r="1211" spans="2:10" x14ac:dyDescent="0.25">
      <c r="B1211" s="80" t="s">
        <v>1367</v>
      </c>
      <c r="C1211" s="80" t="s">
        <v>1455</v>
      </c>
      <c r="D1211" s="82" t="s">
        <v>456</v>
      </c>
      <c r="E1211" s="82" t="s">
        <v>560</v>
      </c>
      <c r="F1211" s="26">
        <v>140.46</v>
      </c>
      <c r="G1211" s="98">
        <f>F1211*('Mieszkalne-ankiety'!$R$138/'Mieszkalne-ankiety'!$D$138)</f>
        <v>9.5880513647810446</v>
      </c>
      <c r="H1211" s="115">
        <f>F1211*('Mieszkalne-ankiety'!$S$138/'Mieszkalne-ankiety'!$D$138)</f>
        <v>3.0383676945469385E-2</v>
      </c>
      <c r="I1211" s="89">
        <f>F1211*('Mieszkalne-ankiety'!$T$138/'Mieszkalne-ankiety'!$D$138)</f>
        <v>6.2104443451341508E-2</v>
      </c>
      <c r="J1211" s="95">
        <f>F1211*('Mieszkalne-ankiety'!$U$138/'Mieszkalne-ankiety'!$D$138)</f>
        <v>134.64085458620016</v>
      </c>
    </row>
    <row r="1212" spans="2:10" x14ac:dyDescent="0.25">
      <c r="B1212" s="80" t="s">
        <v>1368</v>
      </c>
      <c r="C1212" s="80" t="s">
        <v>1455</v>
      </c>
      <c r="D1212" s="82" t="s">
        <v>229</v>
      </c>
      <c r="E1212" s="82" t="s">
        <v>560</v>
      </c>
      <c r="F1212" s="26">
        <v>92.25</v>
      </c>
      <c r="G1212" s="98">
        <f>F1212*('Mieszkalne-ankiety'!$R$138/'Mieszkalne-ankiety'!$D$138)</f>
        <v>6.2971503517090364</v>
      </c>
      <c r="H1212" s="115">
        <f>F1212*('Mieszkalne-ankiety'!$S$138/'Mieszkalne-ankiety'!$D$138)</f>
        <v>1.9955106067346937E-2</v>
      </c>
      <c r="I1212" s="89">
        <f>F1212*('Mieszkalne-ankiety'!$T$138/'Mieszkalne-ankiety'!$D$138)</f>
        <v>4.0788373262040822E-2</v>
      </c>
      <c r="J1212" s="95">
        <f>F1212*('Mieszkalne-ankiety'!$U$138/'Mieszkalne-ankiety'!$D$138)</f>
        <v>88.428156311953316</v>
      </c>
    </row>
    <row r="1213" spans="2:10" x14ac:dyDescent="0.25">
      <c r="B1213" s="80" t="s">
        <v>1369</v>
      </c>
      <c r="C1213" s="80" t="s">
        <v>1455</v>
      </c>
      <c r="D1213" s="82" t="s">
        <v>1511</v>
      </c>
      <c r="E1213" s="82" t="s">
        <v>560</v>
      </c>
      <c r="F1213" s="26">
        <v>133.03</v>
      </c>
      <c r="G1213" s="98">
        <f>F1213*('Mieszkalne-ankiety'!$R$138/'Mieszkalne-ankiety'!$D$138)</f>
        <v>9.080866247022799</v>
      </c>
      <c r="H1213" s="115">
        <f>F1213*('Mieszkalne-ankiety'!$S$138/'Mieszkalne-ankiety'!$D$138)</f>
        <v>2.877645268443537E-2</v>
      </c>
      <c r="I1213" s="89">
        <f>F1213*('Mieszkalne-ankiety'!$T$138/'Mieszkalne-ankiety'!$D$138)</f>
        <v>5.8819266070995017E-2</v>
      </c>
      <c r="J1213" s="95">
        <f>F1213*('Mieszkalne-ankiety'!$U$138/'Mieszkalne-ankiety'!$D$138)</f>
        <v>127.5186735412374</v>
      </c>
    </row>
    <row r="1214" spans="2:10" x14ac:dyDescent="0.25">
      <c r="B1214" s="80" t="s">
        <v>1370</v>
      </c>
      <c r="C1214" s="80" t="s">
        <v>1455</v>
      </c>
      <c r="D1214" s="82" t="s">
        <v>401</v>
      </c>
      <c r="E1214" s="82" t="s">
        <v>560</v>
      </c>
      <c r="F1214" s="26">
        <v>97.21</v>
      </c>
      <c r="G1214" s="98">
        <f>F1214*('Mieszkalne-ankiety'!$R$138/'Mieszkalne-ankiety'!$D$138)</f>
        <v>6.6357288421640694</v>
      </c>
      <c r="H1214" s="115">
        <f>F1214*('Mieszkalne-ankiety'!$S$138/'Mieszkalne-ankiety'!$D$138)</f>
        <v>2.102803101145578E-2</v>
      </c>
      <c r="I1214" s="89">
        <f>F1214*('Mieszkalne-ankiety'!$T$138/'Mieszkalne-ankiety'!$D$138)</f>
        <v>4.2981439184856238E-2</v>
      </c>
      <c r="J1214" s="95">
        <f>F1214*('Mieszkalne-ankiety'!$U$138/'Mieszkalne-ankiety'!$D$138)</f>
        <v>93.18266748059601</v>
      </c>
    </row>
    <row r="1215" spans="2:10" x14ac:dyDescent="0.25">
      <c r="B1215" s="80" t="s">
        <v>1371</v>
      </c>
      <c r="C1215" s="80" t="s">
        <v>1455</v>
      </c>
      <c r="D1215" s="82" t="s">
        <v>401</v>
      </c>
      <c r="E1215" s="82" t="s">
        <v>560</v>
      </c>
      <c r="F1215" s="26">
        <v>82.35</v>
      </c>
      <c r="G1215" s="98">
        <f>F1215*('Mieszkalne-ankiety'!$R$138/'Mieszkalne-ankiety'!$D$138)</f>
        <v>5.6213586066475782</v>
      </c>
      <c r="H1215" s="115">
        <f>F1215*('Mieszkalne-ankiety'!$S$138/'Mieszkalne-ankiety'!$D$138)</f>
        <v>1.7813582489387754E-2</v>
      </c>
      <c r="I1215" s="89">
        <f>F1215*('Mieszkalne-ankiety'!$T$138/'Mieszkalne-ankiety'!$D$138)</f>
        <v>3.641108442416327E-2</v>
      </c>
      <c r="J1215" s="95">
        <f>F1215*('Mieszkalne-ankiety'!$U$138/'Mieszkalne-ankiety'!$D$138)</f>
        <v>78.938305390670521</v>
      </c>
    </row>
    <row r="1216" spans="2:10" x14ac:dyDescent="0.25">
      <c r="B1216" s="80" t="s">
        <v>1372</v>
      </c>
      <c r="C1216" s="80" t="s">
        <v>1455</v>
      </c>
      <c r="D1216" s="82" t="s">
        <v>1944</v>
      </c>
      <c r="E1216" s="82" t="s">
        <v>560</v>
      </c>
      <c r="F1216" s="26">
        <v>144.21</v>
      </c>
      <c r="G1216" s="98">
        <f>F1216*('Mieszkalne-ankiety'!$R$138/'Mieszkalne-ankiety'!$D$138)</f>
        <v>9.8440330863952319</v>
      </c>
      <c r="H1216" s="115">
        <f>F1216*('Mieszkalne-ankiety'!$S$138/'Mieszkalne-ankiety'!$D$138)</f>
        <v>3.1194860118938773E-2</v>
      </c>
      <c r="I1216" s="89">
        <f>F1216*('Mieszkalne-ankiety'!$T$138/'Mieszkalne-ankiety'!$D$138)</f>
        <v>6.3762507405083005E-2</v>
      </c>
      <c r="J1216" s="95">
        <f>F1216*('Mieszkalne-ankiety'!$U$138/'Mieszkalne-ankiety'!$D$138)</f>
        <v>138.23549508668606</v>
      </c>
    </row>
    <row r="1217" spans="2:10" x14ac:dyDescent="0.25">
      <c r="B1217" s="80" t="s">
        <v>1373</v>
      </c>
      <c r="C1217" s="80" t="s">
        <v>1455</v>
      </c>
      <c r="D1217" s="82" t="s">
        <v>236</v>
      </c>
      <c r="E1217" s="82" t="s">
        <v>560</v>
      </c>
      <c r="F1217" s="26">
        <v>113.44</v>
      </c>
      <c r="G1217" s="98">
        <f>F1217*('Mieszkalne-ankiety'!$R$138/'Mieszkalne-ankiety'!$D$138)</f>
        <v>7.7436177333102778</v>
      </c>
      <c r="H1217" s="115">
        <f>F1217*('Mieszkalne-ankiety'!$S$138/'Mieszkalne-ankiety'!$D$138)</f>
        <v>2.4538831786231289E-2</v>
      </c>
      <c r="I1217" s="89">
        <f>F1217*('Mieszkalne-ankiety'!$T$138/'Mieszkalne-ankiety'!$D$138)</f>
        <v>5.0157539976649443E-2</v>
      </c>
      <c r="J1217" s="95">
        <f>F1217*('Mieszkalne-ankiety'!$U$138/'Mieszkalne-ankiety'!$D$138)</f>
        <v>108.74027156669902</v>
      </c>
    </row>
    <row r="1218" spans="2:10" x14ac:dyDescent="0.25">
      <c r="B1218" s="80" t="s">
        <v>1374</v>
      </c>
      <c r="C1218" s="80" t="s">
        <v>1455</v>
      </c>
      <c r="D1218" s="82" t="s">
        <v>583</v>
      </c>
      <c r="E1218" s="82" t="s">
        <v>560</v>
      </c>
      <c r="F1218" s="26">
        <v>60.51</v>
      </c>
      <c r="G1218" s="98">
        <f>F1218*('Mieszkalne-ankiety'!$R$138/'Mieszkalne-ankiety'!$D$138)</f>
        <v>4.1305210599665454</v>
      </c>
      <c r="H1218" s="115">
        <f>F1218*('Mieszkalne-ankiety'!$S$138/'Mieszkalne-ankiety'!$D$138)</f>
        <v>1.308925168710204E-2</v>
      </c>
      <c r="I1218" s="89">
        <f>F1218*('Mieszkalne-ankiety'!$T$138/'Mieszkalne-ankiety'!$D$138)</f>
        <v>2.6754519957572793E-2</v>
      </c>
      <c r="J1218" s="95">
        <f>F1218*('Mieszkalne-ankiety'!$U$138/'Mieszkalne-ankiety'!$D$138)</f>
        <v>58.003119115840597</v>
      </c>
    </row>
    <row r="1219" spans="2:10" x14ac:dyDescent="0.25">
      <c r="B1219" s="80" t="s">
        <v>1375</v>
      </c>
      <c r="C1219" s="80" t="s">
        <v>1455</v>
      </c>
      <c r="D1219" s="82" t="s">
        <v>406</v>
      </c>
      <c r="E1219" s="82" t="s">
        <v>560</v>
      </c>
      <c r="F1219" s="26">
        <v>78.12</v>
      </c>
      <c r="G1219" s="98">
        <f>F1219*('Mieszkalne-ankiety'!$R$138/'Mieszkalne-ankiety'!$D$138)</f>
        <v>5.332611224666775</v>
      </c>
      <c r="H1219" s="115">
        <f>F1219*('Mieszkalne-ankiety'!$S$138/'Mieszkalne-ankiety'!$D$138)</f>
        <v>1.6898567869714286E-2</v>
      </c>
      <c r="I1219" s="89">
        <f>F1219*('Mieszkalne-ankiety'!$T$138/'Mieszkalne-ankiety'!$D$138)</f>
        <v>3.4540788284342865E-2</v>
      </c>
      <c r="J1219" s="95">
        <f>F1219*('Mieszkalne-ankiety'!$U$138/'Mieszkalne-ankiety'!$D$138)</f>
        <v>74.883550906122423</v>
      </c>
    </row>
    <row r="1220" spans="2:10" x14ac:dyDescent="0.25">
      <c r="B1220" s="80" t="s">
        <v>1376</v>
      </c>
      <c r="C1220" s="80" t="s">
        <v>1455</v>
      </c>
      <c r="D1220" s="82" t="s">
        <v>241</v>
      </c>
      <c r="E1220" s="82" t="s">
        <v>560</v>
      </c>
      <c r="F1220" s="26">
        <v>69.37</v>
      </c>
      <c r="G1220" s="98">
        <f>F1220*('Mieszkalne-ankiety'!$R$138/'Mieszkalne-ankiety'!$D$138)</f>
        <v>4.7353205409003349</v>
      </c>
      <c r="H1220" s="115">
        <f>F1220*('Mieszkalne-ankiety'!$S$138/'Mieszkalne-ankiety'!$D$138)</f>
        <v>1.5005807131619047E-2</v>
      </c>
      <c r="I1220" s="89">
        <f>F1220*('Mieszkalne-ankiety'!$T$138/'Mieszkalne-ankiety'!$D$138)</f>
        <v>3.0671972392279371E-2</v>
      </c>
      <c r="J1220" s="95">
        <f>F1220*('Mieszkalne-ankiety'!$U$138/'Mieszkalne-ankiety'!$D$138)</f>
        <v>66.496056404988636</v>
      </c>
    </row>
    <row r="1221" spans="2:10" x14ac:dyDescent="0.25">
      <c r="B1221" s="80" t="s">
        <v>1377</v>
      </c>
      <c r="C1221" s="80" t="s">
        <v>1455</v>
      </c>
      <c r="D1221" s="82" t="s">
        <v>408</v>
      </c>
      <c r="E1221" s="82" t="s">
        <v>560</v>
      </c>
      <c r="F1221" s="26">
        <v>63.32</v>
      </c>
      <c r="G1221" s="98">
        <f>F1221*('Mieszkalne-ankiety'!$R$138/'Mieszkalne-ankiety'!$D$138)</f>
        <v>4.3223366966961105</v>
      </c>
      <c r="H1221" s="115">
        <f>F1221*('Mieszkalne-ankiety'!$S$138/'Mieszkalne-ankiety'!$D$138)</f>
        <v>1.3697098278421768E-2</v>
      </c>
      <c r="I1221" s="89">
        <f>F1221*('Mieszkalne-ankiety'!$T$138/'Mieszkalne-ankiety'!$D$138)</f>
        <v>2.7996962546909754E-2</v>
      </c>
      <c r="J1221" s="95">
        <f>F1221*('Mieszkalne-ankiety'!$U$138/'Mieszkalne-ankiety'!$D$138)</f>
        <v>60.696703064204705</v>
      </c>
    </row>
    <row r="1222" spans="2:10" x14ac:dyDescent="0.25">
      <c r="B1222" s="80" t="s">
        <v>1378</v>
      </c>
      <c r="C1222" s="80" t="s">
        <v>1455</v>
      </c>
      <c r="D1222" s="82" t="s">
        <v>411</v>
      </c>
      <c r="E1222" s="82" t="s">
        <v>560</v>
      </c>
      <c r="F1222" s="26">
        <v>60.15</v>
      </c>
      <c r="G1222" s="98">
        <f>F1222*('Mieszkalne-ankiety'!$R$138/'Mieszkalne-ankiety'!$D$138)</f>
        <v>4.105946814691583</v>
      </c>
      <c r="H1222" s="115">
        <f>F1222*('Mieszkalne-ankiety'!$S$138/'Mieszkalne-ankiety'!$D$138)</f>
        <v>1.3011378102448979E-2</v>
      </c>
      <c r="I1222" s="89">
        <f>F1222*('Mieszkalne-ankiety'!$T$138/'Mieszkalne-ankiety'!$D$138)</f>
        <v>2.6595345818013608E-2</v>
      </c>
      <c r="J1222" s="95">
        <f>F1222*('Mieszkalne-ankiety'!$U$138/'Mieszkalne-ankiety'!$D$138)</f>
        <v>57.658033627793955</v>
      </c>
    </row>
    <row r="1223" spans="2:10" x14ac:dyDescent="0.25">
      <c r="B1223" s="80" t="s">
        <v>1379</v>
      </c>
      <c r="C1223" s="80" t="s">
        <v>1455</v>
      </c>
      <c r="D1223" s="82" t="s">
        <v>412</v>
      </c>
      <c r="E1223" s="82" t="s">
        <v>560</v>
      </c>
      <c r="F1223" s="26">
        <v>81.86</v>
      </c>
      <c r="G1223" s="98">
        <f>F1223*('Mieszkalne-ankiety'!$R$138/'Mieszkalne-ankiety'!$D$138)</f>
        <v>5.5879103283566582</v>
      </c>
      <c r="H1223" s="115">
        <f>F1223*('Mieszkalne-ankiety'!$S$138/'Mieszkalne-ankiety'!$D$138)</f>
        <v>1.7707587888054419E-2</v>
      </c>
      <c r="I1223" s="89">
        <f>F1223*('Mieszkalne-ankiety'!$T$138/'Mieszkalne-ankiety'!$D$138)</f>
        <v>3.6194430734207715E-2</v>
      </c>
      <c r="J1223" s="95">
        <f>F1223*('Mieszkalne-ankiety'!$U$138/'Mieszkalne-ankiety'!$D$138)</f>
        <v>78.468605698607035</v>
      </c>
    </row>
    <row r="1224" spans="2:10" x14ac:dyDescent="0.25">
      <c r="B1224" s="80" t="s">
        <v>1380</v>
      </c>
      <c r="C1224" s="80" t="s">
        <v>1455</v>
      </c>
      <c r="D1224" s="82" t="s">
        <v>413</v>
      </c>
      <c r="E1224" s="82" t="s">
        <v>560</v>
      </c>
      <c r="F1224" s="26">
        <v>130.16</v>
      </c>
      <c r="G1224" s="98">
        <f>F1224*('Mieszkalne-ankiety'!$R$138/'Mieszkalne-ankiety'!$D$138)</f>
        <v>8.8849549027474062</v>
      </c>
      <c r="H1224" s="115">
        <f>F1224*('Mieszkalne-ankiety'!$S$138/'Mieszkalne-ankiety'!$D$138)</f>
        <v>2.8155627162340133E-2</v>
      </c>
      <c r="I1224" s="89">
        <f>F1224*('Mieszkalne-ankiety'!$T$138/'Mieszkalne-ankiety'!$D$138)</f>
        <v>5.7550294458398196E-2</v>
      </c>
      <c r="J1224" s="95">
        <f>F1224*('Mieszkalne-ankiety'!$U$138/'Mieszkalne-ankiety'!$D$138)</f>
        <v>124.76757534486552</v>
      </c>
    </row>
    <row r="1225" spans="2:10" x14ac:dyDescent="0.25">
      <c r="B1225" s="80" t="s">
        <v>1381</v>
      </c>
      <c r="C1225" s="80" t="s">
        <v>1455</v>
      </c>
      <c r="D1225" s="82" t="s">
        <v>627</v>
      </c>
      <c r="E1225" s="82" t="s">
        <v>560</v>
      </c>
      <c r="F1225" s="26">
        <v>138.03</v>
      </c>
      <c r="G1225" s="98">
        <f>F1225*('Mieszkalne-ankiety'!$R$138/'Mieszkalne-ankiety'!$D$138)</f>
        <v>9.4221752091750499</v>
      </c>
      <c r="H1225" s="115">
        <f>F1225*('Mieszkalne-ankiety'!$S$138/'Mieszkalne-ankiety'!$D$138)</f>
        <v>2.9858030249061224E-2</v>
      </c>
      <c r="I1225" s="89">
        <f>F1225*('Mieszkalne-ankiety'!$T$138/'Mieszkalne-ankiety'!$D$138)</f>
        <v>6.1030018009317018E-2</v>
      </c>
      <c r="J1225" s="95">
        <f>F1225*('Mieszkalne-ankiety'!$U$138/'Mieszkalne-ankiety'!$D$138)</f>
        <v>132.31152754188528</v>
      </c>
    </row>
    <row r="1226" spans="2:10" x14ac:dyDescent="0.25">
      <c r="B1226" s="80" t="s">
        <v>1382</v>
      </c>
      <c r="C1226" s="80" t="s">
        <v>1455</v>
      </c>
      <c r="D1226" s="82" t="s">
        <v>367</v>
      </c>
      <c r="E1226" s="82" t="s">
        <v>560</v>
      </c>
      <c r="F1226" s="26">
        <v>147.08000000000001</v>
      </c>
      <c r="G1226" s="98">
        <f>F1226*('Mieszkalne-ankiety'!$R$138/'Mieszkalne-ankiety'!$D$138)</f>
        <v>10.039944430670625</v>
      </c>
      <c r="H1226" s="115">
        <f>F1226*('Mieszkalne-ankiety'!$S$138/'Mieszkalne-ankiety'!$D$138)</f>
        <v>3.1815685641034014E-2</v>
      </c>
      <c r="I1226" s="89">
        <f>F1226*('Mieszkalne-ankiety'!$T$138/'Mieszkalne-ankiety'!$D$138)</f>
        <v>6.5031479017679833E-2</v>
      </c>
      <c r="J1226" s="95">
        <f>F1226*('Mieszkalne-ankiety'!$U$138/'Mieszkalne-ankiety'!$D$138)</f>
        <v>140.98659328305794</v>
      </c>
    </row>
    <row r="1227" spans="2:10" x14ac:dyDescent="0.25">
      <c r="B1227" s="80" t="s">
        <v>1383</v>
      </c>
      <c r="C1227" s="80" t="s">
        <v>1455</v>
      </c>
      <c r="D1227" s="82" t="s">
        <v>438</v>
      </c>
      <c r="E1227" s="82" t="s">
        <v>560</v>
      </c>
      <c r="F1227" s="26">
        <v>97.96</v>
      </c>
      <c r="G1227" s="98">
        <f>F1227*('Mieszkalne-ankiety'!$R$138/'Mieszkalne-ankiety'!$D$138)</f>
        <v>6.6869251864869073</v>
      </c>
      <c r="H1227" s="115">
        <f>F1227*('Mieszkalne-ankiety'!$S$138/'Mieszkalne-ankiety'!$D$138)</f>
        <v>2.1190267646149657E-2</v>
      </c>
      <c r="I1227" s="89">
        <f>F1227*('Mieszkalne-ankiety'!$T$138/'Mieszkalne-ankiety'!$D$138)</f>
        <v>4.331305197560454E-2</v>
      </c>
      <c r="J1227" s="95">
        <f>F1227*('Mieszkalne-ankiety'!$U$138/'Mieszkalne-ankiety'!$D$138)</f>
        <v>93.901595580693197</v>
      </c>
    </row>
    <row r="1228" spans="2:10" x14ac:dyDescent="0.25">
      <c r="B1228" s="80" t="s">
        <v>1384</v>
      </c>
      <c r="C1228" s="80" t="s">
        <v>1455</v>
      </c>
      <c r="D1228" s="82" t="s">
        <v>138</v>
      </c>
      <c r="E1228" s="82" t="s">
        <v>560</v>
      </c>
      <c r="F1228" s="26">
        <v>130.77000000000001</v>
      </c>
      <c r="G1228" s="98">
        <f>F1228*('Mieszkalne-ankiety'!$R$138/'Mieszkalne-ankiety'!$D$138)</f>
        <v>8.9265945961299806</v>
      </c>
      <c r="H1228" s="115">
        <f>F1228*('Mieszkalne-ankiety'!$S$138/'Mieszkalne-ankiety'!$D$138)</f>
        <v>2.828757962522449E-2</v>
      </c>
      <c r="I1228" s="89">
        <f>F1228*('Mieszkalne-ankiety'!$T$138/'Mieszkalne-ankiety'!$D$138)</f>
        <v>5.7820006194873486E-2</v>
      </c>
      <c r="J1228" s="95">
        <f>F1228*('Mieszkalne-ankiety'!$U$138/'Mieszkalne-ankiety'!$D$138)</f>
        <v>125.35230353294457</v>
      </c>
    </row>
    <row r="1229" spans="2:10" x14ac:dyDescent="0.25">
      <c r="B1229" s="80" t="s">
        <v>1385</v>
      </c>
      <c r="C1229" s="80" t="s">
        <v>1455</v>
      </c>
      <c r="D1229" s="82" t="s">
        <v>410</v>
      </c>
      <c r="E1229" s="82" t="s">
        <v>560</v>
      </c>
      <c r="F1229" s="26">
        <v>130.06</v>
      </c>
      <c r="G1229" s="98">
        <f>F1229*('Mieszkalne-ankiety'!$R$138/'Mieszkalne-ankiety'!$D$138)</f>
        <v>8.8781287235043607</v>
      </c>
      <c r="H1229" s="115">
        <f>F1229*('Mieszkalne-ankiety'!$S$138/'Mieszkalne-ankiety'!$D$138)</f>
        <v>2.8133995611047617E-2</v>
      </c>
      <c r="I1229" s="89">
        <f>F1229*('Mieszkalne-ankiety'!$T$138/'Mieszkalne-ankiety'!$D$138)</f>
        <v>5.7506079419631755E-2</v>
      </c>
      <c r="J1229" s="95">
        <f>F1229*('Mieszkalne-ankiety'!$U$138/'Mieszkalne-ankiety'!$D$138)</f>
        <v>124.67171826485257</v>
      </c>
    </row>
    <row r="1230" spans="2:10" x14ac:dyDescent="0.25">
      <c r="B1230" s="80" t="s">
        <v>1386</v>
      </c>
      <c r="C1230" s="80" t="s">
        <v>1455</v>
      </c>
      <c r="D1230" s="82" t="s">
        <v>439</v>
      </c>
      <c r="E1230" s="82" t="s">
        <v>560</v>
      </c>
      <c r="F1230" s="26">
        <v>102.68</v>
      </c>
      <c r="G1230" s="98">
        <f>F1230*('Mieszkalne-ankiety'!$R$138/'Mieszkalne-ankiety'!$D$138)</f>
        <v>7.0091208467586332</v>
      </c>
      <c r="H1230" s="115">
        <f>F1230*('Mieszkalne-ankiety'!$S$138/'Mieszkalne-ankiety'!$D$138)</f>
        <v>2.2211276867156463E-2</v>
      </c>
      <c r="I1230" s="89">
        <f>F1230*('Mieszkalne-ankiety'!$T$138/'Mieszkalne-ankiety'!$D$138)</f>
        <v>4.5400001805380508E-2</v>
      </c>
      <c r="J1230" s="95">
        <f>F1230*('Mieszkalne-ankiety'!$U$138/'Mieszkalne-ankiety'!$D$138)</f>
        <v>98.426049757304796</v>
      </c>
    </row>
    <row r="1231" spans="2:10" x14ac:dyDescent="0.25">
      <c r="B1231" s="80" t="s">
        <v>1387</v>
      </c>
      <c r="C1231" s="80" t="s">
        <v>1455</v>
      </c>
      <c r="D1231" s="82" t="s">
        <v>1715</v>
      </c>
      <c r="E1231" s="82" t="s">
        <v>560</v>
      </c>
      <c r="F1231" s="26">
        <v>36.29</v>
      </c>
      <c r="G1231" s="98">
        <f>F1231*('Mieszkalne-ankiety'!$R$138/'Mieszkalne-ankiety'!$D$138)</f>
        <v>2.4772204473010397</v>
      </c>
      <c r="H1231" s="115">
        <f>F1231*('Mieszkalne-ankiety'!$S$138/'Mieszkalne-ankiety'!$D$138)</f>
        <v>7.8500899640544207E-3</v>
      </c>
      <c r="I1231" s="89">
        <f>F1231*('Mieszkalne-ankiety'!$T$138/'Mieszkalne-ankiety'!$D$138)</f>
        <v>1.6045637568341046E-2</v>
      </c>
      <c r="J1231" s="95">
        <f>F1231*('Mieszkalne-ankiety'!$U$138/'Mieszkalne-ankiety'!$D$138)</f>
        <v>34.786534336702289</v>
      </c>
    </row>
    <row r="1232" spans="2:10" x14ac:dyDescent="0.25">
      <c r="B1232" s="80" t="s">
        <v>1388</v>
      </c>
      <c r="C1232" s="80" t="s">
        <v>1455</v>
      </c>
      <c r="D1232" s="82" t="s">
        <v>502</v>
      </c>
      <c r="E1232" s="82" t="s">
        <v>560</v>
      </c>
      <c r="F1232" s="26">
        <v>172.18</v>
      </c>
      <c r="G1232" s="98">
        <f>F1232*('Mieszkalne-ankiety'!$R$138/'Mieszkalne-ankiety'!$D$138)</f>
        <v>11.753315420674927</v>
      </c>
      <c r="H1232" s="115">
        <f>F1232*('Mieszkalne-ankiety'!$S$138/'Mieszkalne-ankiety'!$D$138)</f>
        <v>3.7245205015455779E-2</v>
      </c>
      <c r="I1232" s="89">
        <f>F1232*('Mieszkalne-ankiety'!$T$138/'Mieszkalne-ankiety'!$D$138)</f>
        <v>7.6129453748056256E-2</v>
      </c>
      <c r="J1232" s="95">
        <f>F1232*('Mieszkalne-ankiety'!$U$138/'Mieszkalne-ankiety'!$D$138)</f>
        <v>165.04672036631027</v>
      </c>
    </row>
    <row r="1233" spans="2:10" x14ac:dyDescent="0.25">
      <c r="B1233" s="80" t="s">
        <v>1389</v>
      </c>
      <c r="C1233" s="80" t="s">
        <v>1455</v>
      </c>
      <c r="D1233" s="82" t="s">
        <v>553</v>
      </c>
      <c r="E1233" s="82" t="s">
        <v>560</v>
      </c>
      <c r="F1233" s="26">
        <v>128.19999999999999</v>
      </c>
      <c r="G1233" s="98">
        <f>F1233*('Mieszkalne-ankiety'!$R$138/'Mieszkalne-ankiety'!$D$138)</f>
        <v>8.7511617895837226</v>
      </c>
      <c r="H1233" s="115">
        <f>F1233*('Mieszkalne-ankiety'!$S$138/'Mieszkalne-ankiety'!$D$138)</f>
        <v>2.7731648757006799E-2</v>
      </c>
      <c r="I1233" s="89">
        <f>F1233*('Mieszkalne-ankiety'!$T$138/'Mieszkalne-ankiety'!$D$138)</f>
        <v>5.6683679698575969E-2</v>
      </c>
      <c r="J1233" s="95">
        <f>F1233*('Mieszkalne-ankiety'!$U$138/'Mieszkalne-ankiety'!$D$138)</f>
        <v>122.88877657661155</v>
      </c>
    </row>
    <row r="1234" spans="2:10" x14ac:dyDescent="0.25">
      <c r="B1234" s="80" t="s">
        <v>1390</v>
      </c>
      <c r="C1234" s="80" t="s">
        <v>1455</v>
      </c>
      <c r="D1234" s="82" t="s">
        <v>440</v>
      </c>
      <c r="E1234" s="82" t="s">
        <v>560</v>
      </c>
      <c r="F1234" s="26">
        <v>116.25</v>
      </c>
      <c r="G1234" s="98">
        <f>F1234*('Mieszkalne-ankiety'!$R$138/'Mieszkalne-ankiety'!$D$138)</f>
        <v>7.9354333700398429</v>
      </c>
      <c r="H1234" s="115">
        <f>F1234*('Mieszkalne-ankiety'!$S$138/'Mieszkalne-ankiety'!$D$138)</f>
        <v>2.5146678377551017E-2</v>
      </c>
      <c r="I1234" s="89">
        <f>F1234*('Mieszkalne-ankiety'!$T$138/'Mieszkalne-ankiety'!$D$138)</f>
        <v>5.13999825659864E-2</v>
      </c>
      <c r="J1234" s="95">
        <f>F1234*('Mieszkalne-ankiety'!$U$138/'Mieszkalne-ankiety'!$D$138)</f>
        <v>111.43385551506313</v>
      </c>
    </row>
    <row r="1235" spans="2:10" x14ac:dyDescent="0.25">
      <c r="B1235" s="80" t="s">
        <v>1391</v>
      </c>
      <c r="C1235" s="80" t="s">
        <v>1455</v>
      </c>
      <c r="D1235" s="82" t="s">
        <v>366</v>
      </c>
      <c r="E1235" s="82" t="s">
        <v>560</v>
      </c>
      <c r="F1235" s="26">
        <v>128.03</v>
      </c>
      <c r="G1235" s="98">
        <f>F1235*('Mieszkalne-ankiety'!$R$138/'Mieszkalne-ankiety'!$D$138)</f>
        <v>8.7395572848705463</v>
      </c>
      <c r="H1235" s="115">
        <f>F1235*('Mieszkalne-ankiety'!$S$138/'Mieszkalne-ankiety'!$D$138)</f>
        <v>2.7694875119809521E-2</v>
      </c>
      <c r="I1235" s="89">
        <f>F1235*('Mieszkalne-ankiety'!$T$138/'Mieszkalne-ankiety'!$D$138)</f>
        <v>5.6608514132673024E-2</v>
      </c>
      <c r="J1235" s="95">
        <f>F1235*('Mieszkalne-ankiety'!$U$138/'Mieszkalne-ankiety'!$D$138)</f>
        <v>122.72581954058953</v>
      </c>
    </row>
    <row r="1236" spans="2:10" x14ac:dyDescent="0.25">
      <c r="B1236" s="80" t="s">
        <v>1392</v>
      </c>
      <c r="C1236" s="80" t="s">
        <v>1455</v>
      </c>
      <c r="D1236" s="82" t="s">
        <v>620</v>
      </c>
      <c r="E1236" s="82" t="s">
        <v>560</v>
      </c>
      <c r="F1236" s="26">
        <v>82.01</v>
      </c>
      <c r="G1236" s="98">
        <f>F1236*('Mieszkalne-ankiety'!$R$138/'Mieszkalne-ankiety'!$D$138)</f>
        <v>5.5981495972212265</v>
      </c>
      <c r="H1236" s="115">
        <f>F1236*('Mieszkalne-ankiety'!$S$138/'Mieszkalne-ankiety'!$D$138)</f>
        <v>1.7740035214993198E-2</v>
      </c>
      <c r="I1236" s="89">
        <f>F1236*('Mieszkalne-ankiety'!$T$138/'Mieszkalne-ankiety'!$D$138)</f>
        <v>3.6260753292357374E-2</v>
      </c>
      <c r="J1236" s="95">
        <f>F1236*('Mieszkalne-ankiety'!$U$138/'Mieszkalne-ankiety'!$D$138)</f>
        <v>78.612391318626479</v>
      </c>
    </row>
    <row r="1237" spans="2:10" x14ac:dyDescent="0.25">
      <c r="B1237" s="80" t="s">
        <v>1393</v>
      </c>
      <c r="C1237" s="80" t="s">
        <v>1455</v>
      </c>
      <c r="D1237" s="82" t="s">
        <v>694</v>
      </c>
      <c r="E1237" s="82" t="s">
        <v>560</v>
      </c>
      <c r="F1237" s="26">
        <v>87.97</v>
      </c>
      <c r="G1237" s="98">
        <f>F1237*('Mieszkalne-ankiety'!$R$138/'Mieszkalne-ankiety'!$D$138)</f>
        <v>6.0049898801067094</v>
      </c>
      <c r="H1237" s="115">
        <f>F1237*('Mieszkalne-ankiety'!$S$138/'Mieszkalne-ankiety'!$D$138)</f>
        <v>1.902927567202721E-2</v>
      </c>
      <c r="I1237" s="89">
        <f>F1237*('Mieszkalne-ankiety'!$T$138/'Mieszkalne-ankiety'!$D$138)</f>
        <v>3.8895969602837192E-2</v>
      </c>
      <c r="J1237" s="95">
        <f>F1237*('Mieszkalne-ankiety'!$U$138/'Mieszkalne-ankiety'!$D$138)</f>
        <v>84.325473287398736</v>
      </c>
    </row>
    <row r="1238" spans="2:10" x14ac:dyDescent="0.25">
      <c r="B1238" s="80" t="s">
        <v>1394</v>
      </c>
      <c r="C1238" s="80" t="s">
        <v>1455</v>
      </c>
      <c r="D1238" s="82" t="s">
        <v>287</v>
      </c>
      <c r="E1238" s="82" t="s">
        <v>560</v>
      </c>
      <c r="F1238" s="26">
        <v>170.34</v>
      </c>
      <c r="G1238" s="98">
        <f>F1238*('Mieszkalne-ankiety'!$R$138/'Mieszkalne-ankiety'!$D$138)</f>
        <v>11.627713722602898</v>
      </c>
      <c r="H1238" s="115">
        <f>F1238*('Mieszkalne-ankiety'!$S$138/'Mieszkalne-ankiety'!$D$138)</f>
        <v>3.6847184471673469E-2</v>
      </c>
      <c r="I1238" s="89">
        <f>F1238*('Mieszkalne-ankiety'!$T$138/'Mieszkalne-ankiety'!$D$138)</f>
        <v>7.5315897034753748E-2</v>
      </c>
      <c r="J1238" s="95">
        <f>F1238*('Mieszkalne-ankiety'!$U$138/'Mieszkalne-ankiety'!$D$138)</f>
        <v>163.28295009407185</v>
      </c>
    </row>
    <row r="1239" spans="2:10" x14ac:dyDescent="0.25">
      <c r="B1239" s="80" t="s">
        <v>1395</v>
      </c>
      <c r="C1239" s="80" t="s">
        <v>1455</v>
      </c>
      <c r="D1239" s="82" t="s">
        <v>695</v>
      </c>
      <c r="E1239" s="82" t="s">
        <v>560</v>
      </c>
      <c r="F1239" s="26">
        <v>63.3</v>
      </c>
      <c r="G1239" s="98">
        <f>F1239*('Mieszkalne-ankiety'!$R$138/'Mieszkalne-ankiety'!$D$138)</f>
        <v>4.3209714608475016</v>
      </c>
      <c r="H1239" s="115">
        <f>F1239*('Mieszkalne-ankiety'!$S$138/'Mieszkalne-ankiety'!$D$138)</f>
        <v>1.3692771968163264E-2</v>
      </c>
      <c r="I1239" s="89">
        <f>F1239*('Mieszkalne-ankiety'!$T$138/'Mieszkalne-ankiety'!$D$138)</f>
        <v>2.7988119539156465E-2</v>
      </c>
      <c r="J1239" s="95">
        <f>F1239*('Mieszkalne-ankiety'!$U$138/'Mieszkalne-ankiety'!$D$138)</f>
        <v>60.677531648202113</v>
      </c>
    </row>
    <row r="1240" spans="2:10" x14ac:dyDescent="0.25">
      <c r="B1240" s="80" t="s">
        <v>1396</v>
      </c>
      <c r="C1240" s="80" t="s">
        <v>1455</v>
      </c>
      <c r="D1240" s="82" t="s">
        <v>615</v>
      </c>
      <c r="E1240" s="82" t="s">
        <v>560</v>
      </c>
      <c r="F1240" s="26">
        <v>100.23</v>
      </c>
      <c r="G1240" s="98">
        <f>F1240*('Mieszkalne-ankiety'!$R$138/'Mieszkalne-ankiety'!$D$138)</f>
        <v>6.8418794553040296</v>
      </c>
      <c r="H1240" s="115">
        <f>F1240*('Mieszkalne-ankiety'!$S$138/'Mieszkalne-ankiety'!$D$138)</f>
        <v>2.1681303860489796E-2</v>
      </c>
      <c r="I1240" s="89">
        <f>F1240*('Mieszkalne-ankiety'!$T$138/'Mieszkalne-ankiety'!$D$138)</f>
        <v>4.4316733355602732E-2</v>
      </c>
      <c r="J1240" s="95">
        <f>F1240*('Mieszkalne-ankiety'!$U$138/'Mieszkalne-ankiety'!$D$138)</f>
        <v>96.077551296987338</v>
      </c>
    </row>
    <row r="1241" spans="2:10" x14ac:dyDescent="0.25">
      <c r="B1241" s="80" t="s">
        <v>1397</v>
      </c>
      <c r="C1241" s="80" t="s">
        <v>1455</v>
      </c>
      <c r="D1241" s="82" t="s">
        <v>696</v>
      </c>
      <c r="E1241" s="82" t="s">
        <v>560</v>
      </c>
      <c r="F1241" s="26">
        <v>97.72</v>
      </c>
      <c r="G1241" s="98">
        <f>F1241*('Mieszkalne-ankiety'!$R$138/'Mieszkalne-ankiety'!$D$138)</f>
        <v>6.6705423563035993</v>
      </c>
      <c r="H1241" s="115">
        <f>F1241*('Mieszkalne-ankiety'!$S$138/'Mieszkalne-ankiety'!$D$138)</f>
        <v>2.1138351923047617E-2</v>
      </c>
      <c r="I1241" s="89">
        <f>F1241*('Mieszkalne-ankiety'!$T$138/'Mieszkalne-ankiety'!$D$138)</f>
        <v>4.3206935882565085E-2</v>
      </c>
      <c r="J1241" s="95">
        <f>F1241*('Mieszkalne-ankiety'!$U$138/'Mieszkalne-ankiety'!$D$138)</f>
        <v>93.671538588662102</v>
      </c>
    </row>
    <row r="1242" spans="2:10" x14ac:dyDescent="0.25">
      <c r="B1242" s="80" t="s">
        <v>1398</v>
      </c>
      <c r="C1242" s="80" t="s">
        <v>1455</v>
      </c>
      <c r="D1242" s="82" t="s">
        <v>1894</v>
      </c>
      <c r="E1242" s="82" t="s">
        <v>560</v>
      </c>
      <c r="F1242" s="26">
        <v>184.99</v>
      </c>
      <c r="G1242" s="98">
        <f>F1242*('Mieszkalne-ankiety'!$R$138/'Mieszkalne-ankiety'!$D$138)</f>
        <v>12.627748981708994</v>
      </c>
      <c r="H1242" s="115">
        <f>F1242*('Mieszkalne-ankiety'!$S$138/'Mieszkalne-ankiety'!$D$138)</f>
        <v>4.001620673602721E-2</v>
      </c>
      <c r="I1242" s="89">
        <f>F1242*('Mieszkalne-ankiety'!$T$138/'Mieszkalne-ankiety'!$D$138)</f>
        <v>8.1793400214037207E-2</v>
      </c>
      <c r="J1242" s="95">
        <f>F1242*('Mieszkalne-ankiety'!$U$138/'Mieszkalne-ankiety'!$D$138)</f>
        <v>177.32601231597013</v>
      </c>
    </row>
    <row r="1243" spans="2:10" x14ac:dyDescent="0.25">
      <c r="B1243" s="80" t="s">
        <v>1399</v>
      </c>
      <c r="C1243" s="80" t="s">
        <v>1455</v>
      </c>
      <c r="D1243" s="82" t="s">
        <v>710</v>
      </c>
      <c r="E1243" s="82" t="s">
        <v>560</v>
      </c>
      <c r="F1243" s="26">
        <v>145.18</v>
      </c>
      <c r="G1243" s="98">
        <f>F1243*('Mieszkalne-ankiety'!$R$138/'Mieszkalne-ankiety'!$D$138)</f>
        <v>9.9102470250527688</v>
      </c>
      <c r="H1243" s="115">
        <f>F1243*('Mieszkalne-ankiety'!$S$138/'Mieszkalne-ankiety'!$D$138)</f>
        <v>3.1404686166476188E-2</v>
      </c>
      <c r="I1243" s="89">
        <f>F1243*('Mieszkalne-ankiety'!$T$138/'Mieszkalne-ankiety'!$D$138)</f>
        <v>6.4191393281117476E-2</v>
      </c>
      <c r="J1243" s="95">
        <f>F1243*('Mieszkalne-ankiety'!$U$138/'Mieszkalne-ankiety'!$D$138)</f>
        <v>139.16530876281175</v>
      </c>
    </row>
    <row r="1244" spans="2:10" x14ac:dyDescent="0.25">
      <c r="B1244" s="80" t="s">
        <v>1400</v>
      </c>
      <c r="C1244" s="80" t="s">
        <v>1455</v>
      </c>
      <c r="D1244" s="82" t="s">
        <v>1945</v>
      </c>
      <c r="E1244" s="82" t="s">
        <v>560</v>
      </c>
      <c r="F1244" s="26">
        <v>85.87</v>
      </c>
      <c r="G1244" s="98">
        <f>F1244*('Mieszkalne-ankiety'!$R$138/'Mieszkalne-ankiety'!$D$138)</f>
        <v>5.8616401160027642</v>
      </c>
      <c r="H1244" s="115">
        <f>F1244*('Mieszkalne-ankiety'!$S$138/'Mieszkalne-ankiety'!$D$138)</f>
        <v>1.8575013094884352E-2</v>
      </c>
      <c r="I1244" s="89">
        <f>F1244*('Mieszkalne-ankiety'!$T$138/'Mieszkalne-ankiety'!$D$138)</f>
        <v>3.7967453788741959E-2</v>
      </c>
      <c r="J1244" s="95">
        <f>F1244*('Mieszkalne-ankiety'!$U$138/'Mieszkalne-ankiety'!$D$138)</f>
        <v>82.312474607126632</v>
      </c>
    </row>
    <row r="1245" spans="2:10" x14ac:dyDescent="0.25">
      <c r="B1245" s="80" t="s">
        <v>1401</v>
      </c>
      <c r="C1245" s="80" t="s">
        <v>1455</v>
      </c>
      <c r="D1245" s="82" t="s">
        <v>265</v>
      </c>
      <c r="E1245" s="82" t="s">
        <v>560</v>
      </c>
      <c r="F1245" s="26">
        <v>113.6</v>
      </c>
      <c r="G1245" s="98">
        <f>F1245*('Mieszkalne-ankiety'!$R$138/'Mieszkalne-ankiety'!$D$138)</f>
        <v>7.7545396200991492</v>
      </c>
      <c r="H1245" s="115">
        <f>F1245*('Mieszkalne-ankiety'!$S$138/'Mieszkalne-ankiety'!$D$138)</f>
        <v>2.4573442268299318E-2</v>
      </c>
      <c r="I1245" s="89">
        <f>F1245*('Mieszkalne-ankiety'!$T$138/'Mieszkalne-ankiety'!$D$138)</f>
        <v>5.0228284038675741E-2</v>
      </c>
      <c r="J1245" s="95">
        <f>F1245*('Mieszkalne-ankiety'!$U$138/'Mieszkalne-ankiety'!$D$138)</f>
        <v>108.89364289471975</v>
      </c>
    </row>
    <row r="1246" spans="2:10" x14ac:dyDescent="0.25">
      <c r="B1246" s="80" t="s">
        <v>1402</v>
      </c>
      <c r="C1246" s="80" t="s">
        <v>1455</v>
      </c>
      <c r="D1246" s="82" t="s">
        <v>194</v>
      </c>
      <c r="E1246" s="82" t="s">
        <v>560</v>
      </c>
      <c r="F1246" s="26">
        <v>75.83</v>
      </c>
      <c r="G1246" s="98">
        <f>F1246*('Mieszkalne-ankiety'!$R$138/'Mieszkalne-ankiety'!$D$138)</f>
        <v>5.1762917200010428</v>
      </c>
      <c r="H1246" s="115">
        <f>F1246*('Mieszkalne-ankiety'!$S$138/'Mieszkalne-ankiety'!$D$138)</f>
        <v>1.6403205345115645E-2</v>
      </c>
      <c r="I1246" s="89">
        <f>F1246*('Mieszkalne-ankiety'!$T$138/'Mieszkalne-ankiety'!$D$138)</f>
        <v>3.3528263896591387E-2</v>
      </c>
      <c r="J1246" s="95">
        <f>F1246*('Mieszkalne-ankiety'!$U$138/'Mieszkalne-ankiety'!$D$138)</f>
        <v>72.68842377382569</v>
      </c>
    </row>
    <row r="1247" spans="2:10" x14ac:dyDescent="0.25">
      <c r="B1247" s="80" t="s">
        <v>1403</v>
      </c>
      <c r="C1247" s="80" t="s">
        <v>1455</v>
      </c>
      <c r="D1247" s="82" t="s">
        <v>266</v>
      </c>
      <c r="E1247" s="82" t="s">
        <v>560</v>
      </c>
      <c r="F1247" s="26">
        <v>89.15</v>
      </c>
      <c r="G1247" s="98">
        <f>F1247*('Mieszkalne-ankiety'!$R$138/'Mieszkalne-ankiety'!$D$138)</f>
        <v>6.0855387951746414</v>
      </c>
      <c r="H1247" s="115">
        <f>F1247*('Mieszkalne-ankiety'!$S$138/'Mieszkalne-ankiety'!$D$138)</f>
        <v>1.928452797727891E-2</v>
      </c>
      <c r="I1247" s="89">
        <f>F1247*('Mieszkalne-ankiety'!$T$138/'Mieszkalne-ankiety'!$D$138)</f>
        <v>3.9417707060281186E-2</v>
      </c>
      <c r="J1247" s="95">
        <f>F1247*('Mieszkalne-ankiety'!$U$138/'Mieszkalne-ankiety'!$D$138)</f>
        <v>85.456586831551647</v>
      </c>
    </row>
    <row r="1248" spans="2:10" x14ac:dyDescent="0.25">
      <c r="B1248" s="80" t="s">
        <v>1404</v>
      </c>
      <c r="C1248" s="80" t="s">
        <v>1455</v>
      </c>
      <c r="D1248" s="82" t="s">
        <v>1946</v>
      </c>
      <c r="E1248" s="82" t="s">
        <v>560</v>
      </c>
      <c r="F1248" s="26">
        <v>96.04</v>
      </c>
      <c r="G1248" s="98">
        <f>F1248*('Mieszkalne-ankiety'!$R$138/'Mieszkalne-ankiety'!$D$138)</f>
        <v>6.5558625450204433</v>
      </c>
      <c r="H1248" s="115">
        <f>F1248*('Mieszkalne-ankiety'!$S$138/'Mieszkalne-ankiety'!$D$138)</f>
        <v>2.0774941861333333E-2</v>
      </c>
      <c r="I1248" s="89">
        <f>F1248*('Mieszkalne-ankiety'!$T$138/'Mieszkalne-ankiety'!$D$138)</f>
        <v>4.2464123231288897E-2</v>
      </c>
      <c r="J1248" s="95">
        <f>F1248*('Mieszkalne-ankiety'!$U$138/'Mieszkalne-ankiety'!$D$138)</f>
        <v>92.061139644444424</v>
      </c>
    </row>
    <row r="1249" spans="2:10" x14ac:dyDescent="0.25">
      <c r="B1249" s="80" t="s">
        <v>1405</v>
      </c>
      <c r="C1249" s="80" t="s">
        <v>1455</v>
      </c>
      <c r="D1249" s="82" t="s">
        <v>687</v>
      </c>
      <c r="E1249" s="82" t="s">
        <v>560</v>
      </c>
      <c r="F1249" s="26">
        <v>86.96</v>
      </c>
      <c r="G1249" s="98">
        <f>F1249*('Mieszkalne-ankiety'!$R$138/'Mieszkalne-ankiety'!$D$138)</f>
        <v>5.9360454697519538</v>
      </c>
      <c r="H1249" s="115">
        <f>F1249*('Mieszkalne-ankiety'!$S$138/'Mieszkalne-ankiety'!$D$138)</f>
        <v>1.8810797003972785E-2</v>
      </c>
      <c r="I1249" s="89">
        <f>F1249*('Mieszkalne-ankiety'!$T$138/'Mieszkalne-ankiety'!$D$138)</f>
        <v>3.844939771129615E-2</v>
      </c>
      <c r="J1249" s="95">
        <f>F1249*('Mieszkalne-ankiety'!$U$138/'Mieszkalne-ankiety'!$D$138)</f>
        <v>83.357316779267862</v>
      </c>
    </row>
    <row r="1250" spans="2:10" x14ac:dyDescent="0.25">
      <c r="B1250" s="80" t="s">
        <v>1406</v>
      </c>
      <c r="C1250" s="80" t="s">
        <v>1455</v>
      </c>
      <c r="D1250" s="82" t="s">
        <v>443</v>
      </c>
      <c r="E1250" s="82" t="s">
        <v>560</v>
      </c>
      <c r="F1250" s="26">
        <v>184.81</v>
      </c>
      <c r="G1250" s="98">
        <f>F1250*('Mieszkalne-ankiety'!$R$138/'Mieszkalne-ankiety'!$D$138)</f>
        <v>12.615461859071512</v>
      </c>
      <c r="H1250" s="115">
        <f>F1250*('Mieszkalne-ankiety'!$S$138/'Mieszkalne-ankiety'!$D$138)</f>
        <v>3.9977269943700676E-2</v>
      </c>
      <c r="I1250" s="89">
        <f>F1250*('Mieszkalne-ankiety'!$T$138/'Mieszkalne-ankiety'!$D$138)</f>
        <v>8.1713813144257616E-2</v>
      </c>
      <c r="J1250" s="95">
        <f>F1250*('Mieszkalne-ankiety'!$U$138/'Mieszkalne-ankiety'!$D$138)</f>
        <v>177.1534695719468</v>
      </c>
    </row>
    <row r="1251" spans="2:10" x14ac:dyDescent="0.25">
      <c r="B1251" s="80" t="s">
        <v>1407</v>
      </c>
      <c r="C1251" s="80" t="s">
        <v>1455</v>
      </c>
      <c r="D1251" s="82" t="s">
        <v>1947</v>
      </c>
      <c r="E1251" s="82" t="s">
        <v>560</v>
      </c>
      <c r="F1251" s="26">
        <v>163.07</v>
      </c>
      <c r="G1251" s="98">
        <f>F1251*('Mieszkalne-ankiety'!$R$138/'Mieszkalne-ankiety'!$D$138)</f>
        <v>11.131450491633524</v>
      </c>
      <c r="H1251" s="115">
        <f>F1251*('Mieszkalne-ankiety'!$S$138/'Mieszkalne-ankiety'!$D$138)</f>
        <v>3.527457069270748E-2</v>
      </c>
      <c r="I1251" s="89">
        <f>F1251*('Mieszkalne-ankiety'!$T$138/'Mieszkalne-ankiety'!$D$138)</f>
        <v>7.210146371643357E-2</v>
      </c>
      <c r="J1251" s="95">
        <f>F1251*('Mieszkalne-ankiety'!$U$138/'Mieszkalne-ankiety'!$D$138)</f>
        <v>156.31414037712983</v>
      </c>
    </row>
    <row r="1252" spans="2:10" x14ac:dyDescent="0.25">
      <c r="B1252" s="80" t="s">
        <v>1408</v>
      </c>
      <c r="C1252" s="80" t="s">
        <v>1455</v>
      </c>
      <c r="D1252" s="82" t="s">
        <v>613</v>
      </c>
      <c r="E1252" s="82" t="s">
        <v>560</v>
      </c>
      <c r="F1252" s="26">
        <v>85.63</v>
      </c>
      <c r="G1252" s="98">
        <f>F1252*('Mieszkalne-ankiety'!$R$138/'Mieszkalne-ankiety'!$D$138)</f>
        <v>5.8452572858194554</v>
      </c>
      <c r="H1252" s="115">
        <f>F1252*('Mieszkalne-ankiety'!$S$138/'Mieszkalne-ankiety'!$D$138)</f>
        <v>1.8523097371782309E-2</v>
      </c>
      <c r="I1252" s="89">
        <f>F1252*('Mieszkalne-ankiety'!$T$138/'Mieszkalne-ankiety'!$D$138)</f>
        <v>3.7861337695702497E-2</v>
      </c>
      <c r="J1252" s="95">
        <f>F1252*('Mieszkalne-ankiety'!$U$138/'Mieszkalne-ankiety'!$D$138)</f>
        <v>82.082417615095522</v>
      </c>
    </row>
    <row r="1253" spans="2:10" x14ac:dyDescent="0.25">
      <c r="B1253" s="80" t="s">
        <v>1409</v>
      </c>
      <c r="C1253" s="80" t="s">
        <v>1455</v>
      </c>
      <c r="D1253" s="82" t="s">
        <v>1539</v>
      </c>
      <c r="E1253" s="82" t="s">
        <v>560</v>
      </c>
      <c r="F1253" s="26">
        <v>104.18</v>
      </c>
      <c r="G1253" s="98">
        <f>F1253*('Mieszkalne-ankiety'!$R$138/'Mieszkalne-ankiety'!$D$138)</f>
        <v>7.1115135354043089</v>
      </c>
      <c r="H1253" s="115">
        <f>F1253*('Mieszkalne-ankiety'!$S$138/'Mieszkalne-ankiety'!$D$138)</f>
        <v>2.2535750136544217E-2</v>
      </c>
      <c r="I1253" s="89">
        <f>F1253*('Mieszkalne-ankiety'!$T$138/'Mieszkalne-ankiety'!$D$138)</f>
        <v>4.6063227386877105E-2</v>
      </c>
      <c r="J1253" s="95">
        <f>F1253*('Mieszkalne-ankiety'!$U$138/'Mieszkalne-ankiety'!$D$138)</f>
        <v>99.863905957499156</v>
      </c>
    </row>
    <row r="1254" spans="2:10" x14ac:dyDescent="0.25">
      <c r="B1254" s="80" t="s">
        <v>1410</v>
      </c>
      <c r="C1254" s="80" t="s">
        <v>1455</v>
      </c>
      <c r="D1254" s="82" t="s">
        <v>1594</v>
      </c>
      <c r="E1254" s="82" t="s">
        <v>560</v>
      </c>
      <c r="F1254" s="26">
        <v>126.86</v>
      </c>
      <c r="G1254" s="98">
        <f>F1254*('Mieszkalne-ankiety'!$R$138/'Mieszkalne-ankiety'!$D$138)</f>
        <v>8.6596909877269201</v>
      </c>
      <c r="H1254" s="115">
        <f>F1254*('Mieszkalne-ankiety'!$S$138/'Mieszkalne-ankiety'!$D$138)</f>
        <v>2.7441785969687073E-2</v>
      </c>
      <c r="I1254" s="89">
        <f>F1254*('Mieszkalne-ankiety'!$T$138/'Mieszkalne-ankiety'!$D$138)</f>
        <v>5.6091198179105677E-2</v>
      </c>
      <c r="J1254" s="95">
        <f>F1254*('Mieszkalne-ankiety'!$U$138/'Mieszkalne-ankiety'!$D$138)</f>
        <v>121.60429170443793</v>
      </c>
    </row>
    <row r="1255" spans="2:10" x14ac:dyDescent="0.25">
      <c r="B1255" s="80" t="s">
        <v>1411</v>
      </c>
      <c r="C1255" s="80" t="s">
        <v>1455</v>
      </c>
      <c r="D1255" s="82" t="s">
        <v>205</v>
      </c>
      <c r="E1255" s="82" t="s">
        <v>560</v>
      </c>
      <c r="F1255" s="26">
        <v>81.98</v>
      </c>
      <c r="G1255" s="98">
        <f>F1255*('Mieszkalne-ankiety'!$R$138/'Mieszkalne-ankiety'!$D$138)</f>
        <v>5.5961017434483127</v>
      </c>
      <c r="H1255" s="115">
        <f>F1255*('Mieszkalne-ankiety'!$S$138/'Mieszkalne-ankiety'!$D$138)</f>
        <v>1.773354574960544E-2</v>
      </c>
      <c r="I1255" s="89">
        <f>F1255*('Mieszkalne-ankiety'!$T$138/'Mieszkalne-ankiety'!$D$138)</f>
        <v>3.6247488780727442E-2</v>
      </c>
      <c r="J1255" s="95">
        <f>F1255*('Mieszkalne-ankiety'!$U$138/'Mieszkalne-ankiety'!$D$138)</f>
        <v>78.58363419462259</v>
      </c>
    </row>
    <row r="1256" spans="2:10" x14ac:dyDescent="0.25">
      <c r="B1256" s="80" t="s">
        <v>1412</v>
      </c>
      <c r="C1256" s="80" t="s">
        <v>1455</v>
      </c>
      <c r="D1256" s="82" t="s">
        <v>206</v>
      </c>
      <c r="E1256" s="82" t="s">
        <v>560</v>
      </c>
      <c r="F1256" s="26">
        <v>73.150000000000006</v>
      </c>
      <c r="G1256" s="98">
        <f>F1256*('Mieszkalne-ankiety'!$R$138/'Mieszkalne-ankiety'!$D$138)</f>
        <v>4.993350116287437</v>
      </c>
      <c r="H1256" s="115">
        <f>F1256*('Mieszkalne-ankiety'!$S$138/'Mieszkalne-ankiety'!$D$138)</f>
        <v>1.5823479770476191E-2</v>
      </c>
      <c r="I1256" s="89">
        <f>F1256*('Mieszkalne-ankiety'!$T$138/'Mieszkalne-ankiety'!$D$138)</f>
        <v>3.2343300857650803E-2</v>
      </c>
      <c r="J1256" s="95">
        <f>F1256*('Mieszkalne-ankiety'!$U$138/'Mieszkalne-ankiety'!$D$138)</f>
        <v>70.119454029478433</v>
      </c>
    </row>
    <row r="1257" spans="2:10" x14ac:dyDescent="0.25">
      <c r="B1257" s="80" t="s">
        <v>1413</v>
      </c>
      <c r="C1257" s="80" t="s">
        <v>1455</v>
      </c>
      <c r="D1257" s="82" t="s">
        <v>160</v>
      </c>
      <c r="E1257" s="82" t="s">
        <v>560</v>
      </c>
      <c r="F1257" s="26">
        <v>109.08</v>
      </c>
      <c r="G1257" s="98">
        <f>F1257*('Mieszkalne-ankiety'!$R$138/'Mieszkalne-ankiety'!$D$138)</f>
        <v>7.4459963183135143</v>
      </c>
      <c r="H1257" s="115">
        <f>F1257*('Mieszkalne-ankiety'!$S$138/'Mieszkalne-ankiety'!$D$138)</f>
        <v>2.3595696149877547E-2</v>
      </c>
      <c r="I1257" s="89">
        <f>F1257*('Mieszkalne-ankiety'!$T$138/'Mieszkalne-ankiety'!$D$138)</f>
        <v>4.8229764286432657E-2</v>
      </c>
      <c r="J1257" s="95">
        <f>F1257*('Mieszkalne-ankiety'!$U$138/'Mieszkalne-ankiety'!$D$138)</f>
        <v>104.56090287813407</v>
      </c>
    </row>
    <row r="1258" spans="2:10" x14ac:dyDescent="0.25">
      <c r="B1258" s="80" t="s">
        <v>1414</v>
      </c>
      <c r="C1258" s="80" t="s">
        <v>1455</v>
      </c>
      <c r="D1258" s="82" t="s">
        <v>1948</v>
      </c>
      <c r="E1258" s="82" t="s">
        <v>560</v>
      </c>
      <c r="F1258" s="26">
        <v>122.24</v>
      </c>
      <c r="G1258" s="98">
        <f>F1258*('Mieszkalne-ankiety'!$R$138/'Mieszkalne-ankiety'!$D$138)</f>
        <v>8.3443215066982397</v>
      </c>
      <c r="H1258" s="115">
        <f>F1258*('Mieszkalne-ankiety'!$S$138/'Mieszkalne-ankiety'!$D$138)</f>
        <v>2.6442408299972787E-2</v>
      </c>
      <c r="I1258" s="89">
        <f>F1258*('Mieszkalne-ankiety'!$T$138/'Mieszkalne-ankiety'!$D$138)</f>
        <v>5.404846338809615E-2</v>
      </c>
      <c r="J1258" s="95">
        <f>F1258*('Mieszkalne-ankiety'!$U$138/'Mieszkalne-ankiety'!$D$138)</f>
        <v>117.17569460783928</v>
      </c>
    </row>
    <row r="1259" spans="2:10" x14ac:dyDescent="0.25">
      <c r="B1259" s="80" t="s">
        <v>1415</v>
      </c>
      <c r="C1259" s="80" t="s">
        <v>1455</v>
      </c>
      <c r="D1259" s="82" t="s">
        <v>1949</v>
      </c>
      <c r="E1259" s="82" t="s">
        <v>560</v>
      </c>
      <c r="F1259" s="26">
        <v>130.47</v>
      </c>
      <c r="G1259" s="98">
        <f>F1259*('Mieszkalne-ankiety'!$R$138/'Mieszkalne-ankiety'!$D$138)</f>
        <v>8.9061160584008459</v>
      </c>
      <c r="H1259" s="115">
        <f>F1259*('Mieszkalne-ankiety'!$S$138/'Mieszkalne-ankiety'!$D$138)</f>
        <v>2.8222684971346935E-2</v>
      </c>
      <c r="I1259" s="89">
        <f>F1259*('Mieszkalne-ankiety'!$T$138/'Mieszkalne-ankiety'!$D$138)</f>
        <v>5.7687361078574161E-2</v>
      </c>
      <c r="J1259" s="95">
        <f>F1259*('Mieszkalne-ankiety'!$U$138/'Mieszkalne-ankiety'!$D$138)</f>
        <v>125.06473229290569</v>
      </c>
    </row>
    <row r="1260" spans="2:10" x14ac:dyDescent="0.25">
      <c r="B1260" s="80" t="s">
        <v>1416</v>
      </c>
      <c r="C1260" s="80" t="s">
        <v>1455</v>
      </c>
      <c r="D1260" s="82" t="s">
        <v>448</v>
      </c>
      <c r="E1260" s="82" t="s">
        <v>560</v>
      </c>
      <c r="F1260" s="26">
        <v>134.38</v>
      </c>
      <c r="G1260" s="98">
        <f>F1260*('Mieszkalne-ankiety'!$R$138/'Mieszkalne-ankiety'!$D$138)</f>
        <v>9.1730196668039063</v>
      </c>
      <c r="H1260" s="115">
        <f>F1260*('Mieszkalne-ankiety'!$S$138/'Mieszkalne-ankiety'!$D$138)</f>
        <v>2.9068478626884352E-2</v>
      </c>
      <c r="I1260" s="89">
        <f>F1260*('Mieszkalne-ankiety'!$T$138/'Mieszkalne-ankiety'!$D$138)</f>
        <v>5.9416169094341956E-2</v>
      </c>
      <c r="J1260" s="95">
        <f>F1260*('Mieszkalne-ankiety'!$U$138/'Mieszkalne-ankiety'!$D$138)</f>
        <v>128.81274412141232</v>
      </c>
    </row>
    <row r="1261" spans="2:10" x14ac:dyDescent="0.25">
      <c r="B1261" s="80" t="s">
        <v>1417</v>
      </c>
      <c r="C1261" s="80" t="s">
        <v>1455</v>
      </c>
      <c r="D1261" s="82" t="s">
        <v>1950</v>
      </c>
      <c r="E1261" s="82" t="s">
        <v>560</v>
      </c>
      <c r="F1261" s="26">
        <v>114.01</v>
      </c>
      <c r="G1261" s="98">
        <f>F1261*('Mieszkalne-ankiety'!$R$138/'Mieszkalne-ankiety'!$D$138)</f>
        <v>7.7825269549956344</v>
      </c>
      <c r="H1261" s="115">
        <f>F1261*('Mieszkalne-ankiety'!$S$138/'Mieszkalne-ankiety'!$D$138)</f>
        <v>2.4662131628598639E-2</v>
      </c>
      <c r="I1261" s="89">
        <f>F1261*('Mieszkalne-ankiety'!$T$138/'Mieszkalne-ankiety'!$D$138)</f>
        <v>5.0409565697618147E-2</v>
      </c>
      <c r="J1261" s="95">
        <f>F1261*('Mieszkalne-ankiety'!$U$138/'Mieszkalne-ankiety'!$D$138)</f>
        <v>109.28665692277288</v>
      </c>
    </row>
    <row r="1262" spans="2:10" x14ac:dyDescent="0.25">
      <c r="B1262" s="80" t="s">
        <v>1418</v>
      </c>
      <c r="C1262" s="80" t="s">
        <v>1455</v>
      </c>
      <c r="D1262" s="82" t="s">
        <v>198</v>
      </c>
      <c r="E1262" s="82" t="s">
        <v>560</v>
      </c>
      <c r="F1262" s="26">
        <v>87.06</v>
      </c>
      <c r="G1262" s="98">
        <f>F1262*('Mieszkalne-ankiety'!$R$138/'Mieszkalne-ankiety'!$D$138)</f>
        <v>5.9428716489950002</v>
      </c>
      <c r="H1262" s="115">
        <f>F1262*('Mieszkalne-ankiety'!$S$138/'Mieszkalne-ankiety'!$D$138)</f>
        <v>1.8832428555265304E-2</v>
      </c>
      <c r="I1262" s="89">
        <f>F1262*('Mieszkalne-ankiety'!$T$138/'Mieszkalne-ankiety'!$D$138)</f>
        <v>3.8493612750062592E-2</v>
      </c>
      <c r="J1262" s="95">
        <f>F1262*('Mieszkalne-ankiety'!$U$138/'Mieszkalne-ankiety'!$D$138)</f>
        <v>83.453173859280824</v>
      </c>
    </row>
    <row r="1263" spans="2:10" x14ac:dyDescent="0.25">
      <c r="B1263" s="80" t="s">
        <v>1419</v>
      </c>
      <c r="C1263" s="80" t="s">
        <v>1455</v>
      </c>
      <c r="D1263" s="82" t="s">
        <v>198</v>
      </c>
      <c r="E1263" s="82" t="s">
        <v>560</v>
      </c>
      <c r="F1263" s="26">
        <v>100.82</v>
      </c>
      <c r="G1263" s="98">
        <f>F1263*('Mieszkalne-ankiety'!$R$138/'Mieszkalne-ankiety'!$D$138)</f>
        <v>6.8821539128379952</v>
      </c>
      <c r="H1263" s="115">
        <f>F1263*('Mieszkalne-ankiety'!$S$138/'Mieszkalne-ankiety'!$D$138)</f>
        <v>2.1808930013115641E-2</v>
      </c>
      <c r="I1263" s="89">
        <f>F1263*('Mieszkalne-ankiety'!$T$138/'Mieszkalne-ankiety'!$D$138)</f>
        <v>4.4577602084324722E-2</v>
      </c>
      <c r="J1263" s="95">
        <f>F1263*('Mieszkalne-ankiety'!$U$138/'Mieszkalne-ankiety'!$D$138)</f>
        <v>96.643108069063771</v>
      </c>
    </row>
    <row r="1264" spans="2:10" x14ac:dyDescent="0.25">
      <c r="B1264" s="80" t="s">
        <v>1420</v>
      </c>
      <c r="C1264" s="80" t="s">
        <v>1455</v>
      </c>
      <c r="D1264" s="82" t="s">
        <v>158</v>
      </c>
      <c r="E1264" s="82" t="s">
        <v>560</v>
      </c>
      <c r="F1264" s="26">
        <v>123.91</v>
      </c>
      <c r="G1264" s="98">
        <f>F1264*('Mieszkalne-ankiety'!$R$138/'Mieszkalne-ankiety'!$D$138)</f>
        <v>8.4583187000570916</v>
      </c>
      <c r="H1264" s="115">
        <f>F1264*('Mieszkalne-ankiety'!$S$138/'Mieszkalne-ankiety'!$D$138)</f>
        <v>2.6803655206557819E-2</v>
      </c>
      <c r="I1264" s="89">
        <f>F1264*('Mieszkalne-ankiety'!$T$138/'Mieszkalne-ankiety'!$D$138)</f>
        <v>5.4786854535495699E-2</v>
      </c>
      <c r="J1264" s="95">
        <f>F1264*('Mieszkalne-ankiety'!$U$138/'Mieszkalne-ankiety'!$D$138)</f>
        <v>118.77650784405567</v>
      </c>
    </row>
    <row r="1265" spans="2:10" x14ac:dyDescent="0.25">
      <c r="B1265" s="80" t="s">
        <v>1421</v>
      </c>
      <c r="C1265" s="80" t="s">
        <v>1455</v>
      </c>
      <c r="D1265" s="82" t="s">
        <v>1951</v>
      </c>
      <c r="E1265" s="82" t="s">
        <v>560</v>
      </c>
      <c r="F1265" s="26">
        <v>128.88999999999999</v>
      </c>
      <c r="G1265" s="98">
        <f>F1265*('Mieszkalne-ankiety'!$R$138/'Mieszkalne-ankiety'!$D$138)</f>
        <v>8.7982624263607327</v>
      </c>
      <c r="H1265" s="115">
        <f>F1265*('Mieszkalne-ankiety'!$S$138/'Mieszkalne-ankiety'!$D$138)</f>
        <v>2.7880906460925163E-2</v>
      </c>
      <c r="I1265" s="89">
        <f>F1265*('Mieszkalne-ankiety'!$T$138/'Mieszkalne-ankiety'!$D$138)</f>
        <v>5.69887634660644E-2</v>
      </c>
      <c r="J1265" s="95">
        <f>F1265*('Mieszkalne-ankiety'!$U$138/'Mieszkalne-ankiety'!$D$138)</f>
        <v>123.55019042870094</v>
      </c>
    </row>
    <row r="1266" spans="2:10" x14ac:dyDescent="0.25">
      <c r="B1266" s="80" t="s">
        <v>1422</v>
      </c>
      <c r="C1266" s="80" t="s">
        <v>1455</v>
      </c>
      <c r="D1266" s="82" t="s">
        <v>516</v>
      </c>
      <c r="E1266" s="82" t="s">
        <v>560</v>
      </c>
      <c r="F1266" s="26">
        <v>99.95</v>
      </c>
      <c r="G1266" s="98">
        <f>F1266*('Mieszkalne-ankiety'!$R$138/'Mieszkalne-ankiety'!$D$138)</f>
        <v>6.8227661534235038</v>
      </c>
      <c r="H1266" s="115">
        <f>F1266*('Mieszkalne-ankiety'!$S$138/'Mieszkalne-ankiety'!$D$138)</f>
        <v>2.1620735516870746E-2</v>
      </c>
      <c r="I1266" s="89">
        <f>F1266*('Mieszkalne-ankiety'!$T$138/'Mieszkalne-ankiety'!$D$138)</f>
        <v>4.4192931247056699E-2</v>
      </c>
      <c r="J1266" s="95">
        <f>F1266*('Mieszkalne-ankiety'!$U$138/'Mieszkalne-ankiety'!$D$138)</f>
        <v>95.809151472951058</v>
      </c>
    </row>
    <row r="1267" spans="2:10" x14ac:dyDescent="0.25">
      <c r="B1267" s="80" t="s">
        <v>1423</v>
      </c>
      <c r="C1267" s="80" t="s">
        <v>1455</v>
      </c>
      <c r="D1267" s="82" t="s">
        <v>505</v>
      </c>
      <c r="E1267" s="82" t="s">
        <v>560</v>
      </c>
      <c r="F1267" s="26">
        <v>127.38</v>
      </c>
      <c r="G1267" s="98">
        <f>F1267*('Mieszkalne-ankiety'!$R$138/'Mieszkalne-ankiety'!$D$138)</f>
        <v>8.695187119790754</v>
      </c>
      <c r="H1267" s="115">
        <f>F1267*('Mieszkalne-ankiety'!$S$138/'Mieszkalne-ankiety'!$D$138)</f>
        <v>2.755427003640816E-2</v>
      </c>
      <c r="I1267" s="89">
        <f>F1267*('Mieszkalne-ankiety'!$T$138/'Mieszkalne-ankiety'!$D$138)</f>
        <v>5.6321116380691164E-2</v>
      </c>
      <c r="J1267" s="95">
        <f>F1267*('Mieszkalne-ankiety'!$U$138/'Mieszkalne-ankiety'!$D$138)</f>
        <v>122.1027485205053</v>
      </c>
    </row>
    <row r="1268" spans="2:10" x14ac:dyDescent="0.25">
      <c r="B1268" s="80" t="s">
        <v>1424</v>
      </c>
      <c r="C1268" s="80" t="s">
        <v>1455</v>
      </c>
      <c r="D1268" s="82" t="s">
        <v>449</v>
      </c>
      <c r="E1268" s="82" t="s">
        <v>560</v>
      </c>
      <c r="F1268" s="26">
        <v>98.79</v>
      </c>
      <c r="G1268" s="98">
        <f>F1268*('Mieszkalne-ankiety'!$R$138/'Mieszkalne-ankiety'!$D$138)</f>
        <v>6.7435824742041817</v>
      </c>
      <c r="H1268" s="115">
        <f>F1268*('Mieszkalne-ankiety'!$S$138/'Mieszkalne-ankiety'!$D$138)</f>
        <v>2.1369809521877552E-2</v>
      </c>
      <c r="I1268" s="89">
        <f>F1268*('Mieszkalne-ankiety'!$T$138/'Mieszkalne-ankiety'!$D$138)</f>
        <v>4.3680036797365998E-2</v>
      </c>
      <c r="J1268" s="95">
        <f>F1268*('Mieszkalne-ankiety'!$U$138/'Mieszkalne-ankiety'!$D$138)</f>
        <v>94.697209344800754</v>
      </c>
    </row>
    <row r="1269" spans="2:10" x14ac:dyDescent="0.25">
      <c r="B1269" s="80" t="s">
        <v>1425</v>
      </c>
      <c r="C1269" s="80" t="s">
        <v>1455</v>
      </c>
      <c r="D1269" s="82" t="s">
        <v>1952</v>
      </c>
      <c r="E1269" s="82" t="s">
        <v>560</v>
      </c>
      <c r="F1269" s="26">
        <v>126.51</v>
      </c>
      <c r="G1269" s="98">
        <f>F1269*('Mieszkalne-ankiety'!$R$138/'Mieszkalne-ankiety'!$D$138)</f>
        <v>8.6357993603762626</v>
      </c>
      <c r="H1269" s="115">
        <f>F1269*('Mieszkalne-ankiety'!$S$138/'Mieszkalne-ankiety'!$D$138)</f>
        <v>2.7366075540163265E-2</v>
      </c>
      <c r="I1269" s="89">
        <f>F1269*('Mieszkalne-ankiety'!$T$138/'Mieszkalne-ankiety'!$D$138)</f>
        <v>5.5936445543423141E-2</v>
      </c>
      <c r="J1269" s="95">
        <f>F1269*('Mieszkalne-ankiety'!$U$138/'Mieszkalne-ankiety'!$D$138)</f>
        <v>121.26879192439257</v>
      </c>
    </row>
    <row r="1270" spans="2:10" x14ac:dyDescent="0.25">
      <c r="B1270" s="80" t="s">
        <v>1426</v>
      </c>
      <c r="C1270" s="80" t="s">
        <v>1455</v>
      </c>
      <c r="D1270" s="82" t="s">
        <v>200</v>
      </c>
      <c r="E1270" s="82" t="s">
        <v>560</v>
      </c>
      <c r="F1270" s="26">
        <v>116.58</v>
      </c>
      <c r="G1270" s="98">
        <f>F1270*('Mieszkalne-ankiety'!$R$138/'Mieszkalne-ankiety'!$D$138)</f>
        <v>7.9579597615418916</v>
      </c>
      <c r="H1270" s="115">
        <f>F1270*('Mieszkalne-ankiety'!$S$138/'Mieszkalne-ankiety'!$D$138)</f>
        <v>2.5218062496816324E-2</v>
      </c>
      <c r="I1270" s="89">
        <f>F1270*('Mieszkalne-ankiety'!$T$138/'Mieszkalne-ankiety'!$D$138)</f>
        <v>5.154589219391565E-2</v>
      </c>
      <c r="J1270" s="95">
        <f>F1270*('Mieszkalne-ankiety'!$U$138/'Mieszkalne-ankiety'!$D$138)</f>
        <v>111.75018387910589</v>
      </c>
    </row>
    <row r="1271" spans="2:10" x14ac:dyDescent="0.25">
      <c r="B1271" s="80" t="s">
        <v>1427</v>
      </c>
      <c r="C1271" s="80" t="s">
        <v>1455</v>
      </c>
      <c r="D1271" s="82" t="s">
        <v>1953</v>
      </c>
      <c r="E1271" s="82" t="s">
        <v>560</v>
      </c>
      <c r="F1271" s="26">
        <v>133.47</v>
      </c>
      <c r="G1271" s="98">
        <f>F1271*('Mieszkalne-ankiety'!$R$138/'Mieszkalne-ankiety'!$D$138)</f>
        <v>9.1109014356921953</v>
      </c>
      <c r="H1271" s="115">
        <f>F1271*('Mieszkalne-ankiety'!$S$138/'Mieszkalne-ankiety'!$D$138)</f>
        <v>2.8871631510122446E-2</v>
      </c>
      <c r="I1271" s="89">
        <f>F1271*('Mieszkalne-ankiety'!$T$138/'Mieszkalne-ankiety'!$D$138)</f>
        <v>5.9013812241567355E-2</v>
      </c>
      <c r="J1271" s="95">
        <f>F1271*('Mieszkalne-ankiety'!$U$138/'Mieszkalne-ankiety'!$D$138)</f>
        <v>127.94044469329441</v>
      </c>
    </row>
    <row r="1272" spans="2:10" x14ac:dyDescent="0.25">
      <c r="B1272" s="80" t="s">
        <v>1428</v>
      </c>
      <c r="C1272" s="80" t="s">
        <v>1455</v>
      </c>
      <c r="D1272" s="82" t="s">
        <v>268</v>
      </c>
      <c r="E1272" s="82" t="s">
        <v>560</v>
      </c>
      <c r="F1272" s="26">
        <v>136.01</v>
      </c>
      <c r="G1272" s="98">
        <f>F1272*('Mieszkalne-ankiety'!$R$138/'Mieszkalne-ankiety'!$D$138)</f>
        <v>9.2842863884655387</v>
      </c>
      <c r="H1272" s="115">
        <f>F1272*('Mieszkalne-ankiety'!$S$138/'Mieszkalne-ankiety'!$D$138)</f>
        <v>2.9421072912952376E-2</v>
      </c>
      <c r="I1272" s="89">
        <f>F1272*('Mieszkalne-ankiety'!$T$138/'Mieszkalne-ankiety'!$D$138)</f>
        <v>6.0136874226234927E-2</v>
      </c>
      <c r="J1272" s="95">
        <f>F1272*('Mieszkalne-ankiety'!$U$138/'Mieszkalne-ankiety'!$D$138)</f>
        <v>130.37521452562353</v>
      </c>
    </row>
    <row r="1273" spans="2:10" x14ac:dyDescent="0.25">
      <c r="B1273" s="80" t="s">
        <v>1429</v>
      </c>
      <c r="C1273" s="80" t="s">
        <v>1455</v>
      </c>
      <c r="D1273" s="82" t="s">
        <v>153</v>
      </c>
      <c r="E1273" s="82" t="s">
        <v>560</v>
      </c>
      <c r="F1273" s="26">
        <v>89.48</v>
      </c>
      <c r="G1273" s="98">
        <f>F1273*('Mieszkalne-ankiety'!$R$138/'Mieszkalne-ankiety'!$D$138)</f>
        <v>6.10806518667669</v>
      </c>
      <c r="H1273" s="115">
        <f>F1273*('Mieszkalne-ankiety'!$S$138/'Mieszkalne-ankiety'!$D$138)</f>
        <v>1.9355912096544216E-2</v>
      </c>
      <c r="I1273" s="89">
        <f>F1273*('Mieszkalne-ankiety'!$T$138/'Mieszkalne-ankiety'!$D$138)</f>
        <v>3.9563616688210436E-2</v>
      </c>
      <c r="J1273" s="95">
        <f>F1273*('Mieszkalne-ankiety'!$U$138/'Mieszkalne-ankiety'!$D$138)</f>
        <v>85.772915195594408</v>
      </c>
    </row>
    <row r="1274" spans="2:10" x14ac:dyDescent="0.25">
      <c r="B1274" s="80" t="s">
        <v>1430</v>
      </c>
      <c r="C1274" s="80" t="s">
        <v>1455</v>
      </c>
      <c r="D1274" s="82" t="s">
        <v>452</v>
      </c>
      <c r="E1274" s="82" t="s">
        <v>560</v>
      </c>
      <c r="F1274" s="26">
        <v>103.5</v>
      </c>
      <c r="G1274" s="98">
        <f>F1274*('Mieszkalne-ankiety'!$R$138/'Mieszkalne-ankiety'!$D$138)</f>
        <v>7.0650955165516018</v>
      </c>
      <c r="H1274" s="115">
        <f>F1274*('Mieszkalne-ankiety'!$S$138/'Mieszkalne-ankiety'!$D$138)</f>
        <v>2.2388655587755098E-2</v>
      </c>
      <c r="I1274" s="89">
        <f>F1274*('Mieszkalne-ankiety'!$T$138/'Mieszkalne-ankiety'!$D$138)</f>
        <v>4.5762565123265313E-2</v>
      </c>
      <c r="J1274" s="95">
        <f>F1274*('Mieszkalne-ankiety'!$U$138/'Mieszkalne-ankiety'!$D$138)</f>
        <v>99.212077813411042</v>
      </c>
    </row>
    <row r="1275" spans="2:10" x14ac:dyDescent="0.25">
      <c r="B1275" s="80" t="s">
        <v>1431</v>
      </c>
      <c r="C1275" s="80" t="s">
        <v>1455</v>
      </c>
      <c r="D1275" s="82" t="s">
        <v>201</v>
      </c>
      <c r="E1275" s="82" t="s">
        <v>560</v>
      </c>
      <c r="F1275" s="26">
        <v>125.02</v>
      </c>
      <c r="G1275" s="98">
        <f>F1275*('Mieszkalne-ankiety'!$R$138/'Mieszkalne-ankiety'!$D$138)</f>
        <v>8.5340892896548919</v>
      </c>
      <c r="H1275" s="115">
        <f>F1275*('Mieszkalne-ankiety'!$S$138/'Mieszkalne-ankiety'!$D$138)</f>
        <v>2.704376542590476E-2</v>
      </c>
      <c r="I1275" s="89">
        <f>F1275*('Mieszkalne-ankiety'!$T$138/'Mieszkalne-ankiety'!$D$138)</f>
        <v>5.5277641465803183E-2</v>
      </c>
      <c r="J1275" s="95">
        <f>F1275*('Mieszkalne-ankiety'!$U$138/'Mieszkalne-ankiety'!$D$138)</f>
        <v>119.84052143219949</v>
      </c>
    </row>
    <row r="1276" spans="2:10" x14ac:dyDescent="0.25">
      <c r="B1276" s="80" t="s">
        <v>1432</v>
      </c>
      <c r="C1276" s="80" t="s">
        <v>1455</v>
      </c>
      <c r="D1276" s="82" t="s">
        <v>561</v>
      </c>
      <c r="E1276" s="82" t="s">
        <v>560</v>
      </c>
      <c r="F1276" s="26">
        <v>81.75</v>
      </c>
      <c r="G1276" s="98">
        <f>F1276*('Mieszkalne-ankiety'!$R$138/'Mieszkalne-ankiety'!$D$138)</f>
        <v>5.5804015311893087</v>
      </c>
      <c r="H1276" s="115">
        <f>F1276*('Mieszkalne-ankiety'!$S$138/'Mieszkalne-ankiety'!$D$138)</f>
        <v>1.7683793181632653E-2</v>
      </c>
      <c r="I1276" s="89">
        <f>F1276*('Mieszkalne-ankiety'!$T$138/'Mieszkalne-ankiety'!$D$138)</f>
        <v>3.6145794191564634E-2</v>
      </c>
      <c r="J1276" s="95">
        <f>F1276*('Mieszkalne-ankiety'!$U$138/'Mieszkalne-ankiety'!$D$138)</f>
        <v>78.363162910592777</v>
      </c>
    </row>
    <row r="1277" spans="2:10" x14ac:dyDescent="0.25">
      <c r="B1277" s="80" t="s">
        <v>1433</v>
      </c>
      <c r="C1277" s="80" t="s">
        <v>1455</v>
      </c>
      <c r="D1277" s="82" t="s">
        <v>1954</v>
      </c>
      <c r="E1277" s="82" t="s">
        <v>560</v>
      </c>
      <c r="F1277" s="26">
        <v>109.8</v>
      </c>
      <c r="G1277" s="98">
        <f>F1277*('Mieszkalne-ankiety'!$R$138/'Mieszkalne-ankiety'!$D$138)</f>
        <v>7.4951448088634383</v>
      </c>
      <c r="H1277" s="115">
        <f>F1277*('Mieszkalne-ankiety'!$S$138/'Mieszkalne-ankiety'!$D$138)</f>
        <v>2.375144331918367E-2</v>
      </c>
      <c r="I1277" s="89">
        <f>F1277*('Mieszkalne-ankiety'!$T$138/'Mieszkalne-ankiety'!$D$138)</f>
        <v>4.8548112565551027E-2</v>
      </c>
      <c r="J1277" s="95">
        <f>F1277*('Mieszkalne-ankiety'!$U$138/'Mieszkalne-ankiety'!$D$138)</f>
        <v>105.25107385422737</v>
      </c>
    </row>
    <row r="1278" spans="2:10" x14ac:dyDescent="0.25">
      <c r="B1278" s="80" t="s">
        <v>1434</v>
      </c>
      <c r="C1278" s="80" t="s">
        <v>1455</v>
      </c>
      <c r="D1278" s="82" t="s">
        <v>1601</v>
      </c>
      <c r="E1278" s="82" t="s">
        <v>560</v>
      </c>
      <c r="F1278" s="26">
        <v>110.55</v>
      </c>
      <c r="G1278" s="98">
        <f>F1278*('Mieszkalne-ankiety'!$R$138/'Mieszkalne-ankiety'!$D$138)</f>
        <v>7.5463411531862761</v>
      </c>
      <c r="H1278" s="115">
        <f>F1278*('Mieszkalne-ankiety'!$S$138/'Mieszkalne-ankiety'!$D$138)</f>
        <v>2.3913679953877547E-2</v>
      </c>
      <c r="I1278" s="89">
        <f>F1278*('Mieszkalne-ankiety'!$T$138/'Mieszkalne-ankiety'!$D$138)</f>
        <v>4.8879725356299322E-2</v>
      </c>
      <c r="J1278" s="95">
        <f>F1278*('Mieszkalne-ankiety'!$U$138/'Mieszkalne-ankiety'!$D$138)</f>
        <v>105.97000195432454</v>
      </c>
    </row>
    <row r="1279" spans="2:10" x14ac:dyDescent="0.25">
      <c r="B1279" s="80" t="s">
        <v>1435</v>
      </c>
      <c r="C1279" s="80" t="s">
        <v>1455</v>
      </c>
      <c r="D1279" s="82" t="s">
        <v>1955</v>
      </c>
      <c r="E1279" s="82" t="s">
        <v>560</v>
      </c>
      <c r="F1279" s="26">
        <v>58.67</v>
      </c>
      <c r="G1279" s="98">
        <f>F1279*('Mieszkalne-ankiety'!$R$138/'Mieszkalne-ankiety'!$D$138)</f>
        <v>4.0049193618945171</v>
      </c>
      <c r="H1279" s="115">
        <f>F1279*('Mieszkalne-ankiety'!$S$138/'Mieszkalne-ankiety'!$D$138)</f>
        <v>1.2691231143319727E-2</v>
      </c>
      <c r="I1279" s="89">
        <f>F1279*('Mieszkalne-ankiety'!$T$138/'Mieszkalne-ankiety'!$D$138)</f>
        <v>2.5940963244270299E-2</v>
      </c>
      <c r="J1279" s="95">
        <f>F1279*('Mieszkalne-ankiety'!$U$138/'Mieszkalne-ankiety'!$D$138)</f>
        <v>56.239348843602187</v>
      </c>
    </row>
    <row r="1280" spans="2:10" x14ac:dyDescent="0.25">
      <c r="B1280" s="80" t="s">
        <v>2012</v>
      </c>
      <c r="C1280" s="80" t="s">
        <v>1455</v>
      </c>
      <c r="D1280" s="82" t="s">
        <v>303</v>
      </c>
      <c r="E1280" s="82" t="s">
        <v>560</v>
      </c>
      <c r="F1280" s="26">
        <v>63.6</v>
      </c>
      <c r="G1280" s="98">
        <f>F1280*('Mieszkalne-ankiety'!$R$138/'Mieszkalne-ankiety'!$D$138)</f>
        <v>4.3414499985766364</v>
      </c>
      <c r="H1280" s="115">
        <f>F1280*('Mieszkalne-ankiety'!$S$138/'Mieszkalne-ankiety'!$D$138)</f>
        <v>1.3757666622040815E-2</v>
      </c>
      <c r="I1280" s="89">
        <f>F1280*('Mieszkalne-ankiety'!$T$138/'Mieszkalne-ankiety'!$D$138)</f>
        <v>2.8120764655455786E-2</v>
      </c>
      <c r="J1280" s="95">
        <f>F1280*('Mieszkalne-ankiety'!$U$138/'Mieszkalne-ankiety'!$D$138)</f>
        <v>60.965102888240992</v>
      </c>
    </row>
    <row r="1281" spans="2:10" x14ac:dyDescent="0.25">
      <c r="B1281" s="80" t="s">
        <v>2013</v>
      </c>
      <c r="C1281" s="80" t="s">
        <v>1455</v>
      </c>
      <c r="D1281" s="82" t="s">
        <v>525</v>
      </c>
      <c r="E1281" s="82" t="s">
        <v>560</v>
      </c>
      <c r="F1281" s="26">
        <v>195.35</v>
      </c>
      <c r="G1281" s="98">
        <f>F1281*('Mieszkalne-ankiety'!$R$138/'Mieszkalne-ankiety'!$D$138)</f>
        <v>13.334941151288458</v>
      </c>
      <c r="H1281" s="115">
        <f>F1281*('Mieszkalne-ankiety'!$S$138/'Mieszkalne-ankiety'!$D$138)</f>
        <v>4.2257235449931971E-2</v>
      </c>
      <c r="I1281" s="89">
        <f>F1281*('Mieszkalne-ankiety'!$T$138/'Mieszkalne-ankiety'!$D$138)</f>
        <v>8.6374078230240375E-2</v>
      </c>
      <c r="J1281" s="95">
        <f>F1281*('Mieszkalne-ankiety'!$U$138/'Mieszkalne-ankiety'!$D$138)</f>
        <v>187.25680580531252</v>
      </c>
    </row>
    <row r="1282" spans="2:10" x14ac:dyDescent="0.25">
      <c r="B1282" s="80" t="s">
        <v>2014</v>
      </c>
      <c r="C1282" s="80" t="s">
        <v>1455</v>
      </c>
      <c r="D1282" s="82" t="s">
        <v>508</v>
      </c>
      <c r="E1282" s="82" t="s">
        <v>560</v>
      </c>
      <c r="F1282" s="26">
        <v>165.36</v>
      </c>
      <c r="G1282" s="98">
        <f>F1282*('Mieszkalne-ankiety'!$R$138/'Mieszkalne-ankiety'!$D$138)</f>
        <v>11.287769996299255</v>
      </c>
      <c r="H1282" s="115">
        <f>F1282*('Mieszkalne-ankiety'!$S$138/'Mieszkalne-ankiety'!$D$138)</f>
        <v>3.5769933217306121E-2</v>
      </c>
      <c r="I1282" s="89">
        <f>F1282*('Mieszkalne-ankiety'!$T$138/'Mieszkalne-ankiety'!$D$138)</f>
        <v>7.3113988104185054E-2</v>
      </c>
      <c r="J1282" s="95">
        <f>F1282*('Mieszkalne-ankiety'!$U$138/'Mieszkalne-ankiety'!$D$138)</f>
        <v>158.50926750942659</v>
      </c>
    </row>
    <row r="1283" spans="2:10" x14ac:dyDescent="0.25">
      <c r="B1283" s="80" t="s">
        <v>2015</v>
      </c>
      <c r="C1283" s="80" t="s">
        <v>1455</v>
      </c>
      <c r="D1283" s="82" t="s">
        <v>631</v>
      </c>
      <c r="E1283" s="82" t="s">
        <v>560</v>
      </c>
      <c r="F1283" s="26">
        <v>89.83</v>
      </c>
      <c r="G1283" s="98">
        <f>F1283*('Mieszkalne-ankiety'!$R$138/'Mieszkalne-ankiety'!$D$138)</f>
        <v>6.1319568140273466</v>
      </c>
      <c r="H1283" s="115">
        <f>F1283*('Mieszkalne-ankiety'!$S$138/'Mieszkalne-ankiety'!$D$138)</f>
        <v>1.9431622526068025E-2</v>
      </c>
      <c r="I1283" s="89">
        <f>F1283*('Mieszkalne-ankiety'!$T$138/'Mieszkalne-ankiety'!$D$138)</f>
        <v>3.9718369323892978E-2</v>
      </c>
      <c r="J1283" s="95">
        <f>F1283*('Mieszkalne-ankiety'!$U$138/'Mieszkalne-ankiety'!$D$138)</f>
        <v>86.108414975639747</v>
      </c>
    </row>
    <row r="1284" spans="2:10" x14ac:dyDescent="0.25">
      <c r="B1284" s="80" t="s">
        <v>2016</v>
      </c>
      <c r="C1284" s="81" t="s">
        <v>1455</v>
      </c>
      <c r="D1284" s="83"/>
      <c r="E1284" s="83" t="s">
        <v>560</v>
      </c>
      <c r="F1284" s="84">
        <f>'Mieszkalne-ankiety'!D105</f>
        <v>80</v>
      </c>
      <c r="G1284" s="98">
        <f>'Mieszkalne-ankiety'!R105</f>
        <v>9.0001521320000002</v>
      </c>
      <c r="H1284" s="115">
        <f>'Mieszkalne-ankiety'!S105</f>
        <v>2.1003300000000003E-2</v>
      </c>
      <c r="I1284" s="89">
        <f>'Mieszkalne-ankiety'!T105</f>
        <v>2.9560199999999998E-2</v>
      </c>
      <c r="J1284" s="95">
        <f>'Mieszkalne-ankiety'!U105</f>
        <v>89.700299999999999</v>
      </c>
    </row>
    <row r="1285" spans="2:10" x14ac:dyDescent="0.25">
      <c r="B1285" s="80" t="s">
        <v>2017</v>
      </c>
      <c r="C1285" s="81" t="s">
        <v>1455</v>
      </c>
      <c r="D1285" s="83"/>
      <c r="E1285" s="83" t="s">
        <v>560</v>
      </c>
      <c r="F1285" s="84">
        <f>'Mieszkalne-ankiety'!D106</f>
        <v>60</v>
      </c>
      <c r="G1285" s="98">
        <f>'Mieszkalne-ankiety'!R106</f>
        <v>1.2772247320000001</v>
      </c>
      <c r="H1285" s="115">
        <f>'Mieszkalne-ankiety'!S106</f>
        <v>2.145E-2</v>
      </c>
      <c r="I1285" s="89">
        <f>'Mieszkalne-ankiety'!T106</f>
        <v>6.949799999999999E-2</v>
      </c>
      <c r="J1285" s="95">
        <f>'Mieszkalne-ankiety'!U106</f>
        <v>95.910299999999992</v>
      </c>
    </row>
    <row r="1286" spans="2:10" x14ac:dyDescent="0.25">
      <c r="B1286" s="80" t="s">
        <v>2018</v>
      </c>
      <c r="C1286" s="81" t="s">
        <v>1455</v>
      </c>
      <c r="D1286" s="83"/>
      <c r="E1286" s="83" t="s">
        <v>560</v>
      </c>
      <c r="F1286" s="84">
        <f>'Mieszkalne-ankiety'!D107</f>
        <v>120</v>
      </c>
      <c r="G1286" s="98">
        <f>'Mieszkalne-ankiety'!R107</f>
        <v>7.5207341479999998</v>
      </c>
      <c r="H1286" s="115">
        <f>'Mieszkalne-ankiety'!S107</f>
        <v>1.79022E-2</v>
      </c>
      <c r="I1286" s="89">
        <f>'Mieszkalne-ankiety'!T107</f>
        <v>3.2342799999999998E-2</v>
      </c>
      <c r="J1286" s="95">
        <f>'Mieszkalne-ankiety'!U107</f>
        <v>81.571699999999993</v>
      </c>
    </row>
    <row r="1287" spans="2:10" x14ac:dyDescent="0.25">
      <c r="B1287" s="80" t="s">
        <v>2019</v>
      </c>
      <c r="C1287" s="81" t="s">
        <v>1455</v>
      </c>
      <c r="D1287" s="83"/>
      <c r="E1287" s="83" t="s">
        <v>560</v>
      </c>
      <c r="F1287" s="84">
        <f>'Mieszkalne-ankiety'!D108</f>
        <v>130</v>
      </c>
      <c r="G1287" s="98">
        <f>'Mieszkalne-ankiety'!R108</f>
        <v>2.2367825480000003</v>
      </c>
      <c r="H1287" s="115">
        <f>'Mieszkalne-ankiety'!S108</f>
        <v>1.755E-2</v>
      </c>
      <c r="I1287" s="89">
        <f>'Mieszkalne-ankiety'!T108</f>
        <v>5.6862000000000003E-2</v>
      </c>
      <c r="J1287" s="95">
        <f>'Mieszkalne-ankiety'!U108</f>
        <v>82.511700000000005</v>
      </c>
    </row>
    <row r="1288" spans="2:10" x14ac:dyDescent="0.25">
      <c r="B1288" s="80" t="s">
        <v>2020</v>
      </c>
      <c r="C1288" s="81" t="s">
        <v>1455</v>
      </c>
      <c r="D1288" s="83"/>
      <c r="E1288" s="83" t="s">
        <v>560</v>
      </c>
      <c r="F1288" s="84">
        <f>'Mieszkalne-ankiety'!D109</f>
        <v>120</v>
      </c>
      <c r="G1288" s="98">
        <f>'Mieszkalne-ankiety'!R109</f>
        <v>9.4431135879999992</v>
      </c>
      <c r="H1288" s="115">
        <f>'Mieszkalne-ankiety'!S109</f>
        <v>2.6853300000000004E-2</v>
      </c>
      <c r="I1288" s="89">
        <f>'Mieszkalne-ankiety'!T109</f>
        <v>4.85142E-2</v>
      </c>
      <c r="J1288" s="95">
        <f>'Mieszkalne-ankiety'!U109</f>
        <v>116.43269999999998</v>
      </c>
    </row>
    <row r="1289" spans="2:10" x14ac:dyDescent="0.25">
      <c r="B1289" s="80" t="s">
        <v>2021</v>
      </c>
      <c r="C1289" s="81" t="s">
        <v>1455</v>
      </c>
      <c r="D1289" s="83"/>
      <c r="E1289" s="83" t="s">
        <v>560</v>
      </c>
      <c r="F1289" s="84">
        <f>'Mieszkalne-ankiety'!D110</f>
        <v>80</v>
      </c>
      <c r="G1289" s="98">
        <f>'Mieszkalne-ankiety'!R110</f>
        <v>5.7960364000000002</v>
      </c>
      <c r="H1289" s="115">
        <f>'Mieszkalne-ankiety'!S110</f>
        <v>1.5599999999999999E-2</v>
      </c>
      <c r="I1289" s="89">
        <f>'Mieszkalne-ankiety'!T110</f>
        <v>5.0543999999999999E-2</v>
      </c>
      <c r="J1289" s="95">
        <f>'Mieszkalne-ankiety'!U110</f>
        <v>122.31</v>
      </c>
    </row>
    <row r="1290" spans="2:10" x14ac:dyDescent="0.25">
      <c r="B1290" s="80" t="s">
        <v>2022</v>
      </c>
      <c r="C1290" s="81" t="s">
        <v>1455</v>
      </c>
      <c r="D1290" s="83"/>
      <c r="E1290" s="83" t="s">
        <v>560</v>
      </c>
      <c r="F1290" s="84">
        <f>'Mieszkalne-ankiety'!D111</f>
        <v>160</v>
      </c>
      <c r="G1290" s="98">
        <f>'Mieszkalne-ankiety'!R111</f>
        <v>8.9823341479999996</v>
      </c>
      <c r="H1290" s="115">
        <f>'Mieszkalne-ankiety'!S111</f>
        <v>1.69272E-2</v>
      </c>
      <c r="I1290" s="89">
        <f>'Mieszkalne-ankiety'!T111</f>
        <v>2.9183800000000003E-2</v>
      </c>
      <c r="J1290" s="95">
        <f>'Mieszkalne-ankiety'!U111</f>
        <v>84.151700000000005</v>
      </c>
    </row>
    <row r="1291" spans="2:10" x14ac:dyDescent="0.25">
      <c r="B1291" s="80" t="s">
        <v>2023</v>
      </c>
      <c r="C1291" s="81" t="s">
        <v>1455</v>
      </c>
      <c r="D1291" s="83"/>
      <c r="E1291" s="83" t="s">
        <v>560</v>
      </c>
      <c r="F1291" s="84">
        <f>'Mieszkalne-ankiety'!D112</f>
        <v>150</v>
      </c>
      <c r="G1291" s="98">
        <f>'Mieszkalne-ankiety'!R112</f>
        <v>2.9012247320000002</v>
      </c>
      <c r="H1291" s="115">
        <f>'Mieszkalne-ankiety'!S112</f>
        <v>5.8500000000000002E-3</v>
      </c>
      <c r="I1291" s="89">
        <f>'Mieszkalne-ankiety'!T112</f>
        <v>1.8954000000000002E-2</v>
      </c>
      <c r="J1291" s="95">
        <f>'Mieszkalne-ankiety'!U112</f>
        <v>40.710300000000004</v>
      </c>
    </row>
    <row r="1292" spans="2:10" x14ac:dyDescent="0.25">
      <c r="B1292" s="80" t="s">
        <v>2024</v>
      </c>
      <c r="C1292" s="81" t="s">
        <v>1455</v>
      </c>
      <c r="D1292" s="83"/>
      <c r="E1292" s="83" t="s">
        <v>560</v>
      </c>
      <c r="F1292" s="84">
        <f>'Mieszkalne-ankiety'!D113</f>
        <v>160</v>
      </c>
      <c r="G1292" s="98">
        <f>'Mieszkalne-ankiety'!R113</f>
        <v>3.1228494640000002</v>
      </c>
      <c r="H1292" s="115">
        <f>'Mieszkalne-ankiety'!S113</f>
        <v>3.1199999999999999E-2</v>
      </c>
      <c r="I1292" s="89">
        <f>'Mieszkalne-ankiety'!T113</f>
        <v>0.101088</v>
      </c>
      <c r="J1292" s="95">
        <f>'Mieszkalne-ankiety'!U113</f>
        <v>147.54059999999998</v>
      </c>
    </row>
    <row r="1293" spans="2:10" x14ac:dyDescent="0.25">
      <c r="B1293" s="80" t="s">
        <v>2025</v>
      </c>
      <c r="C1293" s="81" t="s">
        <v>1455</v>
      </c>
      <c r="D1293" s="83"/>
      <c r="E1293" s="83" t="s">
        <v>560</v>
      </c>
      <c r="F1293" s="84">
        <f>'Mieszkalne-ankiety'!D114</f>
        <v>150</v>
      </c>
      <c r="G1293" s="98">
        <f>'Mieszkalne-ankiety'!R114</f>
        <v>2.4952247320000001</v>
      </c>
      <c r="H1293" s="115">
        <f>'Mieszkalne-ankiety'!S114</f>
        <v>2.9249999999999998E-2</v>
      </c>
      <c r="I1293" s="89">
        <f>'Mieszkalne-ankiety'!T114</f>
        <v>9.4769999999999993E-2</v>
      </c>
      <c r="J1293" s="95">
        <f>'Mieszkalne-ankiety'!U114</f>
        <v>132.5103</v>
      </c>
    </row>
    <row r="1294" spans="2:10" x14ac:dyDescent="0.25">
      <c r="B1294" s="80" t="s">
        <v>2026</v>
      </c>
      <c r="C1294" s="81" t="s">
        <v>1455</v>
      </c>
      <c r="D1294" s="83"/>
      <c r="E1294" s="83" t="s">
        <v>560</v>
      </c>
      <c r="F1294" s="84">
        <f>'Mieszkalne-ankiety'!D115</f>
        <v>120</v>
      </c>
      <c r="G1294" s="98">
        <f>'Mieszkalne-ankiety'!R115</f>
        <v>1.36570182</v>
      </c>
      <c r="H1294" s="115">
        <f>'Mieszkalne-ankiety'!S115</f>
        <v>2.5350000000000001E-2</v>
      </c>
      <c r="I1294" s="89">
        <f>'Mieszkalne-ankiety'!T115</f>
        <v>8.2133999999999985E-2</v>
      </c>
      <c r="J1294" s="95">
        <f>'Mieszkalne-ankiety'!U115</f>
        <v>109.16549999999999</v>
      </c>
    </row>
    <row r="1295" spans="2:10" x14ac:dyDescent="0.25">
      <c r="B1295" s="80" t="s">
        <v>2027</v>
      </c>
      <c r="C1295" s="81" t="s">
        <v>1455</v>
      </c>
      <c r="D1295" s="83"/>
      <c r="E1295" s="83" t="s">
        <v>560</v>
      </c>
      <c r="F1295" s="84">
        <f>'Mieszkalne-ankiety'!D116</f>
        <v>60</v>
      </c>
      <c r="G1295" s="98">
        <f>'Mieszkalne-ankiety'!R116</f>
        <v>0.67914036400000011</v>
      </c>
      <c r="H1295" s="115">
        <f>'Mieszkalne-ankiety'!S116</f>
        <v>1.755E-2</v>
      </c>
      <c r="I1295" s="89">
        <f>'Mieszkalne-ankiety'!T116</f>
        <v>5.6862000000000003E-2</v>
      </c>
      <c r="J1295" s="95">
        <f>'Mieszkalne-ankiety'!U116</f>
        <v>73.553100000000001</v>
      </c>
    </row>
    <row r="1296" spans="2:10" x14ac:dyDescent="0.25">
      <c r="B1296" s="80" t="s">
        <v>2028</v>
      </c>
      <c r="C1296" s="81" t="s">
        <v>1455</v>
      </c>
      <c r="D1296" s="83"/>
      <c r="E1296" s="83" t="s">
        <v>560</v>
      </c>
      <c r="F1296" s="84">
        <f>'Mieszkalne-ankiety'!D117</f>
        <v>80</v>
      </c>
      <c r="G1296" s="98">
        <f>'Mieszkalne-ankiety'!R117</f>
        <v>4.107358348</v>
      </c>
      <c r="H1296" s="115">
        <f>'Mieszkalne-ankiety'!S117</f>
        <v>1.09011E-2</v>
      </c>
      <c r="I1296" s="89">
        <f>'Mieszkalne-ankiety'!T117</f>
        <v>2.24894E-2</v>
      </c>
      <c r="J1296" s="95">
        <f>'Mieszkalne-ankiety'!U117</f>
        <v>51.3217</v>
      </c>
    </row>
    <row r="1297" spans="2:10" x14ac:dyDescent="0.25">
      <c r="B1297" s="80" t="s">
        <v>2029</v>
      </c>
      <c r="C1297" s="81" t="s">
        <v>1455</v>
      </c>
      <c r="D1297" s="83"/>
      <c r="E1297" s="83" t="s">
        <v>560</v>
      </c>
      <c r="F1297" s="84">
        <f>'Mieszkalne-ankiety'!D118</f>
        <v>70</v>
      </c>
      <c r="G1297" s="98">
        <f>'Mieszkalne-ankiety'!R118</f>
        <v>9.5685521320000007</v>
      </c>
      <c r="H1297" s="115">
        <f>'Mieszkalne-ankiety'!S118</f>
        <v>2.2953300000000003E-2</v>
      </c>
      <c r="I1297" s="89">
        <f>'Mieszkalne-ankiety'!T118</f>
        <v>3.5878199999999999E-2</v>
      </c>
      <c r="J1297" s="95">
        <f>'Mieszkalne-ankiety'!U118</f>
        <v>100.02029999999999</v>
      </c>
    </row>
    <row r="1298" spans="2:10" x14ac:dyDescent="0.25">
      <c r="B1298" s="80" t="s">
        <v>2030</v>
      </c>
      <c r="C1298" s="81" t="s">
        <v>1455</v>
      </c>
      <c r="D1298" s="83"/>
      <c r="E1298" s="83" t="s">
        <v>560</v>
      </c>
      <c r="F1298" s="84">
        <f>'Mieszkalne-ankiety'!D119</f>
        <v>180</v>
      </c>
      <c r="G1298" s="98">
        <f>'Mieszkalne-ankiety'!R119</f>
        <v>2.576424732</v>
      </c>
      <c r="H1298" s="115">
        <f>'Mieszkalne-ankiety'!S119</f>
        <v>3.5099999999999999E-2</v>
      </c>
      <c r="I1298" s="89">
        <f>'Mieszkalne-ankiety'!T119</f>
        <v>0.11372400000000001</v>
      </c>
      <c r="J1298" s="95">
        <f>'Mieszkalne-ankiety'!U119</f>
        <v>156.27030000000002</v>
      </c>
    </row>
    <row r="1299" spans="2:10" x14ac:dyDescent="0.25">
      <c r="B1299" s="80" t="s">
        <v>2031</v>
      </c>
      <c r="C1299" s="81" t="s">
        <v>1455</v>
      </c>
      <c r="D1299" s="83"/>
      <c r="E1299" s="83" t="s">
        <v>560</v>
      </c>
      <c r="F1299" s="84">
        <f>'Mieszkalne-ankiety'!D120</f>
        <v>170</v>
      </c>
      <c r="G1299" s="98">
        <f>'Mieszkalne-ankiety'!R120</f>
        <v>2.5350640000000002</v>
      </c>
      <c r="H1299" s="115">
        <f>'Mieszkalne-ankiety'!S120</f>
        <v>1.95E-2</v>
      </c>
      <c r="I1299" s="89">
        <f>'Mieszkalne-ankiety'!T120</f>
        <v>6.318E-2</v>
      </c>
      <c r="J1299" s="95">
        <f>'Mieszkalne-ankiety'!U120</f>
        <v>89.239199999999997</v>
      </c>
    </row>
    <row r="1300" spans="2:10" x14ac:dyDescent="0.25">
      <c r="B1300" s="80" t="s">
        <v>2032</v>
      </c>
      <c r="C1300" s="81" t="s">
        <v>1455</v>
      </c>
      <c r="D1300" s="83"/>
      <c r="E1300" s="83" t="s">
        <v>560</v>
      </c>
      <c r="F1300" s="84">
        <f>'Mieszkalne-ankiety'!D121</f>
        <v>90</v>
      </c>
      <c r="G1300" s="98">
        <f>'Mieszkalne-ankiety'!R121</f>
        <v>1.358424732</v>
      </c>
      <c r="H1300" s="115">
        <f>'Mieszkalne-ankiety'!S121</f>
        <v>5.0700000000000002E-2</v>
      </c>
      <c r="I1300" s="89">
        <f>'Mieszkalne-ankiety'!T121</f>
        <v>0.16426799999999997</v>
      </c>
      <c r="J1300" s="95">
        <f>'Mieszkalne-ankiety'!U121</f>
        <v>213.27029999999999</v>
      </c>
    </row>
    <row r="1301" spans="2:10" x14ac:dyDescent="0.25">
      <c r="B1301" s="80" t="s">
        <v>2033</v>
      </c>
      <c r="C1301" s="81" t="s">
        <v>1455</v>
      </c>
      <c r="D1301" s="83"/>
      <c r="E1301" s="83" t="s">
        <v>560</v>
      </c>
      <c r="F1301" s="84">
        <f>'Mieszkalne-ankiety'!D122</f>
        <v>150</v>
      </c>
      <c r="G1301" s="98">
        <f>'Mieszkalne-ankiety'!R122</f>
        <v>9.2437521320000009</v>
      </c>
      <c r="H1301" s="115">
        <f>'Mieszkalne-ankiety'!S122</f>
        <v>2.5878300000000003E-2</v>
      </c>
      <c r="I1301" s="89">
        <f>'Mieszkalne-ankiety'!T122</f>
        <v>4.5355199999999998E-2</v>
      </c>
      <c r="J1301" s="95">
        <f>'Mieszkalne-ankiety'!U122</f>
        <v>110.2803</v>
      </c>
    </row>
    <row r="1302" spans="2:10" x14ac:dyDescent="0.25">
      <c r="B1302" s="80" t="s">
        <v>2034</v>
      </c>
      <c r="C1302" s="81" t="s">
        <v>1455</v>
      </c>
      <c r="D1302" s="83"/>
      <c r="E1302" s="83" t="s">
        <v>560</v>
      </c>
      <c r="F1302" s="84">
        <f>'Mieszkalne-ankiety'!D123</f>
        <v>150</v>
      </c>
      <c r="G1302" s="98">
        <f>'Mieszkalne-ankiety'!R123</f>
        <v>7.277134148</v>
      </c>
      <c r="H1302" s="115">
        <f>'Mieszkalne-ankiety'!S123</f>
        <v>2.1802200000000001E-2</v>
      </c>
      <c r="I1302" s="89">
        <f>'Mieszkalne-ankiety'!T123</f>
        <v>4.4978799999999999E-2</v>
      </c>
      <c r="J1302" s="95">
        <f>'Mieszkalne-ankiety'!U123</f>
        <v>96.091700000000003</v>
      </c>
    </row>
    <row r="1303" spans="2:10" x14ac:dyDescent="0.25">
      <c r="B1303" s="80" t="s">
        <v>2035</v>
      </c>
      <c r="C1303" s="81" t="s">
        <v>1455</v>
      </c>
      <c r="D1303" s="83"/>
      <c r="E1303" s="83" t="s">
        <v>560</v>
      </c>
      <c r="F1303" s="84">
        <f>'Mieszkalne-ankiety'!D124</f>
        <v>70</v>
      </c>
      <c r="G1303" s="98">
        <f>'Mieszkalne-ankiety'!R124</f>
        <v>1.5059825480000002</v>
      </c>
      <c r="H1303" s="115">
        <f>'Mieszkalne-ankiety'!S124</f>
        <v>2.5350000000000001E-2</v>
      </c>
      <c r="I1303" s="89">
        <f>'Mieszkalne-ankiety'!T124</f>
        <v>8.2133999999999985E-2</v>
      </c>
      <c r="J1303" s="95">
        <f>'Mieszkalne-ankiety'!U124</f>
        <v>110.4717</v>
      </c>
    </row>
    <row r="1304" spans="2:10" x14ac:dyDescent="0.25">
      <c r="B1304" s="80" t="s">
        <v>2036</v>
      </c>
      <c r="C1304" s="81" t="s">
        <v>1455</v>
      </c>
      <c r="D1304" s="83"/>
      <c r="E1304" s="83" t="s">
        <v>560</v>
      </c>
      <c r="F1304" s="84">
        <f>'Mieszkalne-ankiety'!D125</f>
        <v>230</v>
      </c>
      <c r="G1304" s="98">
        <f>'Mieszkalne-ankiety'!R125</f>
        <v>10.624152132000001</v>
      </c>
      <c r="H1304" s="115">
        <f>'Mieszkalne-ankiety'!S125</f>
        <v>2.3928300000000003E-2</v>
      </c>
      <c r="I1304" s="89">
        <f>'Mieszkalne-ankiety'!T125</f>
        <v>3.9037200000000001E-2</v>
      </c>
      <c r="J1304" s="95">
        <f>'Mieszkalne-ankiety'!U125</f>
        <v>108.6003</v>
      </c>
    </row>
    <row r="1305" spans="2:10" x14ac:dyDescent="0.25">
      <c r="B1305" s="80" t="s">
        <v>2037</v>
      </c>
      <c r="C1305" s="81" t="s">
        <v>1455</v>
      </c>
      <c r="D1305" s="83"/>
      <c r="E1305" s="83" t="s">
        <v>560</v>
      </c>
      <c r="F1305" s="84">
        <f>'Mieszkalne-ankiety'!D126</f>
        <v>120</v>
      </c>
      <c r="G1305" s="98">
        <f>'Mieszkalne-ankiety'!R126</f>
        <v>14.933703732000001</v>
      </c>
      <c r="H1305" s="115">
        <f>'Mieszkalne-ankiety'!S126</f>
        <v>3.5005500000000002E-2</v>
      </c>
      <c r="I1305" s="89">
        <f>'Mieszkalne-ankiety'!T126</f>
        <v>4.9266999999999998E-2</v>
      </c>
      <c r="J1305" s="95">
        <f>'Mieszkalne-ankiety'!U126</f>
        <v>146.24029999999999</v>
      </c>
    </row>
    <row r="1306" spans="2:10" x14ac:dyDescent="0.25">
      <c r="B1306" s="80" t="s">
        <v>2038</v>
      </c>
      <c r="C1306" s="80" t="s">
        <v>1456</v>
      </c>
      <c r="D1306" s="82" t="s">
        <v>134</v>
      </c>
      <c r="E1306" s="82" t="s">
        <v>468</v>
      </c>
      <c r="F1306" s="26">
        <v>102.15</v>
      </c>
      <c r="G1306" s="98">
        <f>F1306*('Mieszkalne-ankiety'!$R$138/'Mieszkalne-ankiety'!$D$138)</f>
        <v>6.9729420967704945</v>
      </c>
      <c r="H1306" s="115">
        <f>F1306*('Mieszkalne-ankiety'!$S$138/'Mieszkalne-ankiety'!$D$138)</f>
        <v>2.2096629645306121E-2</v>
      </c>
      <c r="I1306" s="89">
        <f>F1306*('Mieszkalne-ankiety'!$T$138/'Mieszkalne-ankiety'!$D$138)</f>
        <v>4.5165662099918374E-2</v>
      </c>
      <c r="J1306" s="95">
        <f>F1306*('Mieszkalne-ankiety'!$U$138/'Mieszkalne-ankiety'!$D$138)</f>
        <v>97.918007233236125</v>
      </c>
    </row>
    <row r="1307" spans="2:10" x14ac:dyDescent="0.25">
      <c r="B1307" s="80" t="s">
        <v>2039</v>
      </c>
      <c r="C1307" s="80" t="s">
        <v>1456</v>
      </c>
      <c r="D1307" s="82" t="s">
        <v>139</v>
      </c>
      <c r="E1307" s="82" t="s">
        <v>468</v>
      </c>
      <c r="F1307" s="26">
        <v>70.02</v>
      </c>
      <c r="G1307" s="98">
        <f>F1307*('Mieszkalne-ankiety'!$R$138/'Mieszkalne-ankiety'!$D$138)</f>
        <v>4.7796907059801272</v>
      </c>
      <c r="H1307" s="115">
        <f>F1307*('Mieszkalne-ankiety'!$S$138/'Mieszkalne-ankiety'!$D$138)</f>
        <v>1.5146412215020406E-2</v>
      </c>
      <c r="I1307" s="89">
        <f>F1307*('Mieszkalne-ankiety'!$T$138/'Mieszkalne-ankiety'!$D$138)</f>
        <v>3.0959370144261228E-2</v>
      </c>
      <c r="J1307" s="95">
        <f>F1307*('Mieszkalne-ankiety'!$U$138/'Mieszkalne-ankiety'!$D$138)</f>
        <v>67.119127425072861</v>
      </c>
    </row>
    <row r="1308" spans="2:10" x14ac:dyDescent="0.25">
      <c r="B1308" s="80" t="s">
        <v>2040</v>
      </c>
      <c r="C1308" s="80" t="s">
        <v>1456</v>
      </c>
      <c r="D1308" s="82" t="s">
        <v>1496</v>
      </c>
      <c r="E1308" s="82" t="s">
        <v>468</v>
      </c>
      <c r="F1308" s="26">
        <v>114.99</v>
      </c>
      <c r="G1308" s="98">
        <f>F1308*('Mieszkalne-ankiety'!$R$138/'Mieszkalne-ankiety'!$D$138)</f>
        <v>7.8494235115774753</v>
      </c>
      <c r="H1308" s="115">
        <f>F1308*('Mieszkalne-ankiety'!$S$138/'Mieszkalne-ankiety'!$D$138)</f>
        <v>2.4874120831265303E-2</v>
      </c>
      <c r="I1308" s="89">
        <f>F1308*('Mieszkalne-ankiety'!$T$138/'Mieszkalne-ankiety'!$D$138)</f>
        <v>5.0842873077529258E-2</v>
      </c>
      <c r="J1308" s="95">
        <f>F1308*('Mieszkalne-ankiety'!$U$138/'Mieszkalne-ankiety'!$D$138)</f>
        <v>110.22605630689986</v>
      </c>
    </row>
    <row r="1309" spans="2:10" x14ac:dyDescent="0.25">
      <c r="B1309" s="80" t="s">
        <v>2041</v>
      </c>
      <c r="C1309" s="80" t="s">
        <v>1456</v>
      </c>
      <c r="D1309" s="82" t="s">
        <v>1956</v>
      </c>
      <c r="E1309" s="82" t="s">
        <v>468</v>
      </c>
      <c r="F1309" s="26">
        <v>81.31</v>
      </c>
      <c r="G1309" s="98">
        <f>F1309*('Mieszkalne-ankiety'!$R$138/'Mieszkalne-ankiety'!$D$138)</f>
        <v>5.5503663425199106</v>
      </c>
      <c r="H1309" s="115">
        <f>F1309*('Mieszkalne-ankiety'!$S$138/'Mieszkalne-ankiety'!$D$138)</f>
        <v>1.7588614355945578E-2</v>
      </c>
      <c r="I1309" s="89">
        <f>F1309*('Mieszkalne-ankiety'!$T$138/'Mieszkalne-ankiety'!$D$138)</f>
        <v>3.5951248020992296E-2</v>
      </c>
      <c r="J1309" s="95">
        <f>F1309*('Mieszkalne-ankiety'!$U$138/'Mieszkalne-ankiety'!$D$138)</f>
        <v>77.941391758535772</v>
      </c>
    </row>
    <row r="1310" spans="2:10" x14ac:dyDescent="0.25">
      <c r="B1310" s="80" t="s">
        <v>2042</v>
      </c>
      <c r="C1310" s="80" t="s">
        <v>1456</v>
      </c>
      <c r="D1310" s="82" t="s">
        <v>253</v>
      </c>
      <c r="E1310" s="82" t="s">
        <v>468</v>
      </c>
      <c r="F1310" s="26">
        <v>107.08</v>
      </c>
      <c r="G1310" s="98">
        <f>F1310*('Mieszkalne-ankiety'!$R$138/'Mieszkalne-ankiety'!$D$138)</f>
        <v>7.3094727334526137</v>
      </c>
      <c r="H1310" s="115">
        <f>F1310*('Mieszkalne-ankiety'!$S$138/'Mieszkalne-ankiety'!$D$138)</f>
        <v>2.3163065124027209E-2</v>
      </c>
      <c r="I1310" s="89">
        <f>F1310*('Mieszkalne-ankiety'!$T$138/'Mieszkalne-ankiety'!$D$138)</f>
        <v>4.7345463511103858E-2</v>
      </c>
      <c r="J1310" s="95">
        <f>F1310*('Mieszkalne-ankiety'!$U$138/'Mieszkalne-ankiety'!$D$138)</f>
        <v>102.64376127787492</v>
      </c>
    </row>
    <row r="1311" spans="2:10" x14ac:dyDescent="0.25">
      <c r="B1311" s="80" t="s">
        <v>2043</v>
      </c>
      <c r="C1311" s="80" t="s">
        <v>1456</v>
      </c>
      <c r="D1311" s="82" t="s">
        <v>156</v>
      </c>
      <c r="E1311" s="82" t="s">
        <v>468</v>
      </c>
      <c r="F1311" s="26">
        <v>71.77</v>
      </c>
      <c r="G1311" s="98">
        <f>F1311*('Mieszkalne-ankiety'!$R$138/'Mieszkalne-ankiety'!$D$138)</f>
        <v>4.8991488427334149</v>
      </c>
      <c r="H1311" s="115">
        <f>F1311*('Mieszkalne-ankiety'!$S$138/'Mieszkalne-ankiety'!$D$138)</f>
        <v>1.5524964362639454E-2</v>
      </c>
      <c r="I1311" s="89">
        <f>F1311*('Mieszkalne-ankiety'!$T$138/'Mieszkalne-ankiety'!$D$138)</f>
        <v>3.1733133322673926E-2</v>
      </c>
      <c r="J1311" s="95">
        <f>F1311*('Mieszkalne-ankiety'!$U$138/'Mieszkalne-ankiety'!$D$138)</f>
        <v>68.796626325299613</v>
      </c>
    </row>
    <row r="1312" spans="2:10" x14ac:dyDescent="0.25">
      <c r="B1312" s="80" t="s">
        <v>2044</v>
      </c>
      <c r="C1312" s="80" t="s">
        <v>1456</v>
      </c>
      <c r="D1312" s="82" t="s">
        <v>169</v>
      </c>
      <c r="E1312" s="82" t="s">
        <v>468</v>
      </c>
      <c r="F1312" s="26">
        <v>133.76</v>
      </c>
      <c r="G1312" s="98">
        <f>F1312*('Mieszkalne-ankiety'!$R$138/'Mieszkalne-ankiety'!$D$138)</f>
        <v>9.130697355497027</v>
      </c>
      <c r="H1312" s="115">
        <f>F1312*('Mieszkalne-ankiety'!$S$138/'Mieszkalne-ankiety'!$D$138)</f>
        <v>2.8934363008870742E-2</v>
      </c>
      <c r="I1312" s="89">
        <f>F1312*('Mieszkalne-ankiety'!$T$138/'Mieszkalne-ankiety'!$D$138)</f>
        <v>5.9142035853990027E-2</v>
      </c>
      <c r="J1312" s="95">
        <f>F1312*('Mieszkalne-ankiety'!$U$138/'Mieszkalne-ankiety'!$D$138)</f>
        <v>128.21843022533199</v>
      </c>
    </row>
    <row r="1313" spans="2:10" x14ac:dyDescent="0.25">
      <c r="B1313" s="80" t="s">
        <v>2045</v>
      </c>
      <c r="C1313" s="80" t="s">
        <v>1456</v>
      </c>
      <c r="D1313" s="82" t="s">
        <v>207</v>
      </c>
      <c r="E1313" s="82" t="s">
        <v>468</v>
      </c>
      <c r="F1313" s="26">
        <v>137.99</v>
      </c>
      <c r="G1313" s="98">
        <f>F1313*('Mieszkalne-ankiety'!$R$138/'Mieszkalne-ankiety'!$D$138)</f>
        <v>9.4194447374778321</v>
      </c>
      <c r="H1313" s="115">
        <f>F1313*('Mieszkalne-ankiety'!$S$138/'Mieszkalne-ankiety'!$D$138)</f>
        <v>2.9849377628544217E-2</v>
      </c>
      <c r="I1313" s="89">
        <f>F1313*('Mieszkalne-ankiety'!$T$138/'Mieszkalne-ankiety'!$D$138)</f>
        <v>6.1012331993810447E-2</v>
      </c>
      <c r="J1313" s="95">
        <f>F1313*('Mieszkalne-ankiety'!$U$138/'Mieszkalne-ankiety'!$D$138)</f>
        <v>132.2731847098801</v>
      </c>
    </row>
    <row r="1314" spans="2:10" x14ac:dyDescent="0.25">
      <c r="B1314" s="80" t="s">
        <v>2046</v>
      </c>
      <c r="C1314" s="80" t="s">
        <v>1456</v>
      </c>
      <c r="D1314" s="82" t="s">
        <v>583</v>
      </c>
      <c r="E1314" s="82" t="s">
        <v>468</v>
      </c>
      <c r="F1314" s="26">
        <v>108.61</v>
      </c>
      <c r="G1314" s="98">
        <f>F1314*('Mieszkalne-ankiety'!$R$138/'Mieszkalne-ankiety'!$D$138)</f>
        <v>7.4139132758712032</v>
      </c>
      <c r="H1314" s="115">
        <f>F1314*('Mieszkalne-ankiety'!$S$138/'Mieszkalne-ankiety'!$D$138)</f>
        <v>2.3494027858802717E-2</v>
      </c>
      <c r="I1314" s="89">
        <f>F1314*('Mieszkalne-ankiety'!$T$138/'Mieszkalne-ankiety'!$D$138)</f>
        <v>4.8021953604230394E-2</v>
      </c>
      <c r="J1314" s="95">
        <f>F1314*('Mieszkalne-ankiety'!$U$138/'Mieszkalne-ankiety'!$D$138)</f>
        <v>104.11037460207318</v>
      </c>
    </row>
    <row r="1315" spans="2:10" x14ac:dyDescent="0.25">
      <c r="B1315" s="80" t="s">
        <v>2047</v>
      </c>
      <c r="C1315" s="80" t="s">
        <v>1456</v>
      </c>
      <c r="D1315" s="82" t="s">
        <v>248</v>
      </c>
      <c r="E1315" s="82" t="s">
        <v>468</v>
      </c>
      <c r="F1315" s="26">
        <v>75.06</v>
      </c>
      <c r="G1315" s="98">
        <f>F1315*('Mieszkalne-ankiety'!$R$138/'Mieszkalne-ankiety'!$D$138)</f>
        <v>5.1237301398295969</v>
      </c>
      <c r="H1315" s="115">
        <f>F1315*('Mieszkalne-ankiety'!$S$138/'Mieszkalne-ankiety'!$D$138)</f>
        <v>1.6236642400163263E-2</v>
      </c>
      <c r="I1315" s="89">
        <f>F1315*('Mieszkalne-ankiety'!$T$138/'Mieszkalne-ankiety'!$D$138)</f>
        <v>3.3187808098089799E-2</v>
      </c>
      <c r="J1315" s="95">
        <f>F1315*('Mieszkalne-ankiety'!$U$138/'Mieszkalne-ankiety'!$D$138)</f>
        <v>71.950324257725924</v>
      </c>
    </row>
    <row r="1316" spans="2:10" x14ac:dyDescent="0.25">
      <c r="B1316" s="80" t="s">
        <v>2048</v>
      </c>
      <c r="C1316" s="80" t="s">
        <v>1456</v>
      </c>
      <c r="D1316" s="82" t="s">
        <v>247</v>
      </c>
      <c r="E1316" s="82" t="s">
        <v>468</v>
      </c>
      <c r="F1316" s="26">
        <v>135.77000000000001</v>
      </c>
      <c r="G1316" s="98">
        <f>F1316*('Mieszkalne-ankiety'!$R$138/'Mieszkalne-ankiety'!$D$138)</f>
        <v>9.2679035582822333</v>
      </c>
      <c r="H1316" s="115">
        <f>F1316*('Mieszkalne-ankiety'!$S$138/'Mieszkalne-ankiety'!$D$138)</f>
        <v>2.936915718985034E-2</v>
      </c>
      <c r="I1316" s="89">
        <f>F1316*('Mieszkalne-ankiety'!$T$138/'Mieszkalne-ankiety'!$D$138)</f>
        <v>6.0030758133195479E-2</v>
      </c>
      <c r="J1316" s="95">
        <f>F1316*('Mieszkalne-ankiety'!$U$138/'Mieszkalne-ankiety'!$D$138)</f>
        <v>130.14515753359245</v>
      </c>
    </row>
    <row r="1317" spans="2:10" x14ac:dyDescent="0.25">
      <c r="B1317" s="80" t="s">
        <v>2049</v>
      </c>
      <c r="C1317" s="80" t="s">
        <v>1456</v>
      </c>
      <c r="D1317" s="82" t="s">
        <v>629</v>
      </c>
      <c r="E1317" s="82" t="s">
        <v>468</v>
      </c>
      <c r="F1317" s="26">
        <v>57.91</v>
      </c>
      <c r="G1317" s="98">
        <f>F1317*('Mieszkalne-ankiety'!$R$138/'Mieszkalne-ankiety'!$D$138)</f>
        <v>3.9530403996473744</v>
      </c>
      <c r="H1317" s="115">
        <f>F1317*('Mieszkalne-ankiety'!$S$138/'Mieszkalne-ankiety'!$D$138)</f>
        <v>1.2526831353496597E-2</v>
      </c>
      <c r="I1317" s="89">
        <f>F1317*('Mieszkalne-ankiety'!$T$138/'Mieszkalne-ankiety'!$D$138)</f>
        <v>2.5604928949645354E-2</v>
      </c>
      <c r="J1317" s="95">
        <f>F1317*('Mieszkalne-ankiety'!$U$138/'Mieszkalne-ankiety'!$D$138)</f>
        <v>55.510835035503703</v>
      </c>
    </row>
    <row r="1318" spans="2:10" x14ac:dyDescent="0.25">
      <c r="B1318" s="80" t="s">
        <v>2050</v>
      </c>
      <c r="C1318" s="80" t="s">
        <v>1456</v>
      </c>
      <c r="D1318" s="82" t="s">
        <v>244</v>
      </c>
      <c r="E1318" s="82" t="s">
        <v>468</v>
      </c>
      <c r="F1318" s="26">
        <v>117.33</v>
      </c>
      <c r="G1318" s="98">
        <f>F1318*('Mieszkalne-ankiety'!$R$138/'Mieszkalne-ankiety'!$D$138)</f>
        <v>8.0091561058647294</v>
      </c>
      <c r="H1318" s="115">
        <f>F1318*('Mieszkalne-ankiety'!$S$138/'Mieszkalne-ankiety'!$D$138)</f>
        <v>2.5380299131510201E-2</v>
      </c>
      <c r="I1318" s="89">
        <f>F1318*('Mieszkalne-ankiety'!$T$138/'Mieszkalne-ankiety'!$D$138)</f>
        <v>5.1877504984663952E-2</v>
      </c>
      <c r="J1318" s="95">
        <f>F1318*('Mieszkalne-ankiety'!$U$138/'Mieszkalne-ankiety'!$D$138)</f>
        <v>112.46911197920306</v>
      </c>
    </row>
    <row r="1319" spans="2:10" x14ac:dyDescent="0.25">
      <c r="B1319" s="80" t="s">
        <v>2051</v>
      </c>
      <c r="C1319" s="80" t="s">
        <v>1456</v>
      </c>
      <c r="D1319" s="82" t="s">
        <v>296</v>
      </c>
      <c r="E1319" s="82" t="s">
        <v>468</v>
      </c>
      <c r="F1319" s="26">
        <v>82.42</v>
      </c>
      <c r="G1319" s="98">
        <f>F1319*('Mieszkalne-ankiety'!$R$138/'Mieszkalne-ankiety'!$D$138)</f>
        <v>5.6261369321177108</v>
      </c>
      <c r="H1319" s="115">
        <f>F1319*('Mieszkalne-ankiety'!$S$138/'Mieszkalne-ankiety'!$D$138)</f>
        <v>1.7828724575292516E-2</v>
      </c>
      <c r="I1319" s="89">
        <f>F1319*('Mieszkalne-ankiety'!$T$138/'Mieszkalne-ankiety'!$D$138)</f>
        <v>3.644203495129978E-2</v>
      </c>
      <c r="J1319" s="95">
        <f>F1319*('Mieszkalne-ankiety'!$U$138/'Mieszkalne-ankiety'!$D$138)</f>
        <v>79.005405346679595</v>
      </c>
    </row>
    <row r="1320" spans="2:10" x14ac:dyDescent="0.25">
      <c r="B1320" s="80" t="s">
        <v>2052</v>
      </c>
      <c r="C1320" s="80" t="s">
        <v>1456</v>
      </c>
      <c r="D1320" s="82" t="s">
        <v>707</v>
      </c>
      <c r="E1320" s="82" t="s">
        <v>468</v>
      </c>
      <c r="F1320" s="26">
        <v>80.88</v>
      </c>
      <c r="G1320" s="98">
        <f>F1320*('Mieszkalne-ankiety'!$R$138/'Mieszkalne-ankiety'!$D$138)</f>
        <v>5.5210137717748164</v>
      </c>
      <c r="H1320" s="115">
        <f>F1320*('Mieszkalne-ankiety'!$S$138/'Mieszkalne-ankiety'!$D$138)</f>
        <v>1.7495598685387751E-2</v>
      </c>
      <c r="I1320" s="89">
        <f>F1320*('Mieszkalne-ankiety'!$T$138/'Mieszkalne-ankiety'!$D$138)</f>
        <v>3.5761123354296605E-2</v>
      </c>
      <c r="J1320" s="95">
        <f>F1320*('Mieszkalne-ankiety'!$U$138/'Mieszkalne-ankiety'!$D$138)</f>
        <v>77.529206314480049</v>
      </c>
    </row>
    <row r="1321" spans="2:10" x14ac:dyDescent="0.25">
      <c r="B1321" s="80" t="s">
        <v>2053</v>
      </c>
      <c r="C1321" s="80" t="s">
        <v>1456</v>
      </c>
      <c r="D1321" s="82" t="s">
        <v>706</v>
      </c>
      <c r="E1321" s="82" t="s">
        <v>468</v>
      </c>
      <c r="F1321" s="26">
        <v>111.04</v>
      </c>
      <c r="G1321" s="98">
        <f>F1321*('Mieszkalne-ankiety'!$R$138/'Mieszkalne-ankiety'!$D$138)</f>
        <v>7.579789431477197</v>
      </c>
      <c r="H1321" s="115">
        <f>F1321*('Mieszkalne-ankiety'!$S$138/'Mieszkalne-ankiety'!$D$138)</f>
        <v>2.4019674555210882E-2</v>
      </c>
      <c r="I1321" s="89">
        <f>F1321*('Mieszkalne-ankiety'!$T$138/'Mieszkalne-ankiety'!$D$138)</f>
        <v>4.9096379046254884E-2</v>
      </c>
      <c r="J1321" s="95">
        <f>F1321*('Mieszkalne-ankiety'!$U$138/'Mieszkalne-ankiety'!$D$138)</f>
        <v>106.43970164638804</v>
      </c>
    </row>
    <row r="1322" spans="2:10" x14ac:dyDescent="0.25">
      <c r="B1322" s="80" t="s">
        <v>2054</v>
      </c>
      <c r="C1322" s="80" t="s">
        <v>1456</v>
      </c>
      <c r="D1322" s="82" t="s">
        <v>460</v>
      </c>
      <c r="E1322" s="82" t="s">
        <v>468</v>
      </c>
      <c r="F1322" s="26">
        <v>111.19</v>
      </c>
      <c r="G1322" s="98">
        <f>F1322*('Mieszkalne-ankiety'!$R$138/'Mieszkalne-ankiety'!$D$138)</f>
        <v>7.5900287003417644</v>
      </c>
      <c r="H1322" s="115">
        <f>F1322*('Mieszkalne-ankiety'!$S$138/'Mieszkalne-ankiety'!$D$138)</f>
        <v>2.4052121882149658E-2</v>
      </c>
      <c r="I1322" s="89">
        <f>F1322*('Mieszkalne-ankiety'!$T$138/'Mieszkalne-ankiety'!$D$138)</f>
        <v>4.9162701604404543E-2</v>
      </c>
      <c r="J1322" s="95">
        <f>F1322*('Mieszkalne-ankiety'!$U$138/'Mieszkalne-ankiety'!$D$138)</f>
        <v>106.58348726640747</v>
      </c>
    </row>
    <row r="1323" spans="2:10" x14ac:dyDescent="0.25">
      <c r="B1323" s="80" t="s">
        <v>2055</v>
      </c>
      <c r="C1323" s="80" t="s">
        <v>1456</v>
      </c>
      <c r="D1323" s="82" t="s">
        <v>1957</v>
      </c>
      <c r="E1323" s="82" t="s">
        <v>468</v>
      </c>
      <c r="F1323" s="26">
        <v>117.3</v>
      </c>
      <c r="G1323" s="98">
        <f>F1323*('Mieszkalne-ankiety'!$R$138/'Mieszkalne-ankiety'!$D$138)</f>
        <v>8.0071082520918146</v>
      </c>
      <c r="H1323" s="115">
        <f>F1323*('Mieszkalne-ankiety'!$S$138/'Mieszkalne-ankiety'!$D$138)</f>
        <v>2.5373809666122446E-2</v>
      </c>
      <c r="I1323" s="89">
        <f>F1323*('Mieszkalne-ankiety'!$T$138/'Mieszkalne-ankiety'!$D$138)</f>
        <v>5.1864240473034021E-2</v>
      </c>
      <c r="J1323" s="95">
        <f>F1323*('Mieszkalne-ankiety'!$U$138/'Mieszkalne-ankiety'!$D$138)</f>
        <v>112.44035485519917</v>
      </c>
    </row>
    <row r="1324" spans="2:10" x14ac:dyDescent="0.25">
      <c r="B1324" s="80" t="s">
        <v>2056</v>
      </c>
      <c r="C1324" s="80" t="s">
        <v>1456</v>
      </c>
      <c r="D1324" s="82" t="s">
        <v>439</v>
      </c>
      <c r="E1324" s="82" t="s">
        <v>468</v>
      </c>
      <c r="F1324" s="26">
        <v>133.76</v>
      </c>
      <c r="G1324" s="98">
        <f>F1324*('Mieszkalne-ankiety'!$R$138/'Mieszkalne-ankiety'!$D$138)</f>
        <v>9.130697355497027</v>
      </c>
      <c r="H1324" s="115">
        <f>F1324*('Mieszkalne-ankiety'!$S$138/'Mieszkalne-ankiety'!$D$138)</f>
        <v>2.8934363008870742E-2</v>
      </c>
      <c r="I1324" s="89">
        <f>F1324*('Mieszkalne-ankiety'!$T$138/'Mieszkalne-ankiety'!$D$138)</f>
        <v>5.9142035853990027E-2</v>
      </c>
      <c r="J1324" s="95">
        <f>F1324*('Mieszkalne-ankiety'!$U$138/'Mieszkalne-ankiety'!$D$138)</f>
        <v>128.21843022533199</v>
      </c>
    </row>
    <row r="1325" spans="2:10" x14ac:dyDescent="0.25">
      <c r="B1325" s="80" t="s">
        <v>2057</v>
      </c>
      <c r="C1325" s="80" t="s">
        <v>1456</v>
      </c>
      <c r="D1325" s="82" t="s">
        <v>456</v>
      </c>
      <c r="E1325" s="82" t="s">
        <v>468</v>
      </c>
      <c r="F1325" s="26">
        <v>133.49</v>
      </c>
      <c r="G1325" s="98">
        <f>F1325*('Mieszkalne-ankiety'!$R$138/'Mieszkalne-ankiety'!$D$138)</f>
        <v>9.1122666715408052</v>
      </c>
      <c r="H1325" s="115">
        <f>F1325*('Mieszkalne-ankiety'!$S$138/'Mieszkalne-ankiety'!$D$138)</f>
        <v>2.8875957820380951E-2</v>
      </c>
      <c r="I1325" s="89">
        <f>F1325*('Mieszkalne-ankiety'!$T$138/'Mieszkalne-ankiety'!$D$138)</f>
        <v>5.9022655249320648E-2</v>
      </c>
      <c r="J1325" s="95">
        <f>F1325*('Mieszkalne-ankiety'!$U$138/'Mieszkalne-ankiety'!$D$138)</f>
        <v>127.95961610929702</v>
      </c>
    </row>
    <row r="1326" spans="2:10" x14ac:dyDescent="0.25">
      <c r="B1326" s="80" t="s">
        <v>2058</v>
      </c>
      <c r="C1326" s="80" t="s">
        <v>1456</v>
      </c>
      <c r="D1326" s="82" t="s">
        <v>413</v>
      </c>
      <c r="E1326" s="82" t="s">
        <v>468</v>
      </c>
      <c r="F1326" s="26">
        <v>160.21</v>
      </c>
      <c r="G1326" s="98">
        <f>F1326*('Mieszkalne-ankiety'!$R$138/'Mieszkalne-ankiety'!$D$138)</f>
        <v>10.936221765282436</v>
      </c>
      <c r="H1326" s="115">
        <f>F1326*('Mieszkalne-ankiety'!$S$138/'Mieszkalne-ankiety'!$D$138)</f>
        <v>3.4655908325741495E-2</v>
      </c>
      <c r="I1326" s="89">
        <f>F1326*('Mieszkalne-ankiety'!$T$138/'Mieszkalne-ankiety'!$D$138)</f>
        <v>7.0836913607713395E-2</v>
      </c>
      <c r="J1326" s="95">
        <f>F1326*('Mieszkalne-ankiety'!$U$138/'Mieszkalne-ankiety'!$D$138)</f>
        <v>153.57262788875926</v>
      </c>
    </row>
    <row r="1327" spans="2:10" x14ac:dyDescent="0.25">
      <c r="B1327" s="80" t="s">
        <v>2059</v>
      </c>
      <c r="C1327" s="80" t="s">
        <v>1456</v>
      </c>
      <c r="D1327" s="82" t="s">
        <v>500</v>
      </c>
      <c r="E1327" s="82" t="s">
        <v>468</v>
      </c>
      <c r="F1327" s="26">
        <v>83.94</v>
      </c>
      <c r="G1327" s="98">
        <f>F1327*('Mieszkalne-ankiety'!$R$138/'Mieszkalne-ankiety'!$D$138)</f>
        <v>5.7298948566119945</v>
      </c>
      <c r="H1327" s="115">
        <f>F1327*('Mieszkalne-ankiety'!$S$138/'Mieszkalne-ankiety'!$D$138)</f>
        <v>1.8157524154938775E-2</v>
      </c>
      <c r="I1327" s="89">
        <f>F1327*('Mieszkalne-ankiety'!$T$138/'Mieszkalne-ankiety'!$D$138)</f>
        <v>3.7114103540549663E-2</v>
      </c>
      <c r="J1327" s="95">
        <f>F1327*('Mieszkalne-ankiety'!$U$138/'Mieszkalne-ankiety'!$D$138)</f>
        <v>80.462432962876548</v>
      </c>
    </row>
    <row r="1328" spans="2:10" x14ac:dyDescent="0.25">
      <c r="B1328" s="80" t="s">
        <v>2060</v>
      </c>
      <c r="C1328" s="80" t="s">
        <v>1456</v>
      </c>
      <c r="D1328" s="82" t="s">
        <v>499</v>
      </c>
      <c r="E1328" s="82" t="s">
        <v>468</v>
      </c>
      <c r="F1328" s="26">
        <v>106.06</v>
      </c>
      <c r="G1328" s="98">
        <f>F1328*('Mieszkalne-ankiety'!$R$138/'Mieszkalne-ankiety'!$D$138)</f>
        <v>7.239845705173555</v>
      </c>
      <c r="H1328" s="115">
        <f>F1328*('Mieszkalne-ankiety'!$S$138/'Mieszkalne-ankiety'!$D$138)</f>
        <v>2.2942423300843534E-2</v>
      </c>
      <c r="I1328" s="89">
        <f>F1328*('Mieszkalne-ankiety'!$T$138/'Mieszkalne-ankiety'!$D$138)</f>
        <v>4.6894470115686177E-2</v>
      </c>
      <c r="J1328" s="95">
        <f>F1328*('Mieszkalne-ankiety'!$U$138/'Mieszkalne-ankiety'!$D$138)</f>
        <v>101.66601906174276</v>
      </c>
    </row>
    <row r="1329" spans="2:10" x14ac:dyDescent="0.25">
      <c r="B1329" s="80" t="s">
        <v>2061</v>
      </c>
      <c r="C1329" s="80" t="s">
        <v>1456</v>
      </c>
      <c r="D1329" s="82" t="s">
        <v>131</v>
      </c>
      <c r="E1329" s="82" t="s">
        <v>468</v>
      </c>
      <c r="F1329" s="26">
        <v>140</v>
      </c>
      <c r="G1329" s="98">
        <f>F1329*('Mieszkalne-ankiety'!$R$138/'Mieszkalne-ankiety'!$D$138)</f>
        <v>9.5566509402630366</v>
      </c>
      <c r="H1329" s="115">
        <f>F1329*('Mieszkalne-ankiety'!$S$138/'Mieszkalne-ankiety'!$D$138)</f>
        <v>3.0284171809523808E-2</v>
      </c>
      <c r="I1329" s="89">
        <f>F1329*('Mieszkalne-ankiety'!$T$138/'Mieszkalne-ankiety'!$D$138)</f>
        <v>6.1901054273015885E-2</v>
      </c>
      <c r="J1329" s="95">
        <f>F1329*('Mieszkalne-ankiety'!$U$138/'Mieszkalne-ankiety'!$D$138)</f>
        <v>134.19991201814054</v>
      </c>
    </row>
    <row r="1330" spans="2:10" x14ac:dyDescent="0.25">
      <c r="B1330" s="80" t="s">
        <v>2062</v>
      </c>
      <c r="C1330" s="80" t="s">
        <v>1456</v>
      </c>
      <c r="D1330" s="82" t="s">
        <v>498</v>
      </c>
      <c r="E1330" s="82" t="s">
        <v>468</v>
      </c>
      <c r="F1330" s="26">
        <v>125.93</v>
      </c>
      <c r="G1330" s="98">
        <f>F1330*('Mieszkalne-ankiety'!$R$138/'Mieszkalne-ankiety'!$D$138)</f>
        <v>8.5962075207666011</v>
      </c>
      <c r="H1330" s="115">
        <f>F1330*('Mieszkalne-ankiety'!$S$138/'Mieszkalne-ankiety'!$D$138)</f>
        <v>2.7240612542666666E-2</v>
      </c>
      <c r="I1330" s="89">
        <f>F1330*('Mieszkalne-ankiety'!$T$138/'Mieszkalne-ankiety'!$D$138)</f>
        <v>5.5679998318577791E-2</v>
      </c>
      <c r="J1330" s="95">
        <f>F1330*('Mieszkalne-ankiety'!$U$138/'Mieszkalne-ankiety'!$D$138)</f>
        <v>120.71282086031742</v>
      </c>
    </row>
    <row r="1331" spans="2:10" x14ac:dyDescent="0.25">
      <c r="B1331" s="80" t="s">
        <v>2063</v>
      </c>
      <c r="C1331" s="80" t="s">
        <v>1456</v>
      </c>
      <c r="D1331" s="82" t="s">
        <v>703</v>
      </c>
      <c r="E1331" s="82" t="s">
        <v>468</v>
      </c>
      <c r="F1331" s="26">
        <v>97.46</v>
      </c>
      <c r="G1331" s="98">
        <f>F1331*('Mieszkalne-ankiety'!$R$138/'Mieszkalne-ankiety'!$D$138)</f>
        <v>6.6527942902716823</v>
      </c>
      <c r="H1331" s="115">
        <f>F1331*('Mieszkalne-ankiety'!$S$138/'Mieszkalne-ankiety'!$D$138)</f>
        <v>2.1082109889687072E-2</v>
      </c>
      <c r="I1331" s="89">
        <f>F1331*('Mieszkalne-ankiety'!$T$138/'Mieszkalne-ankiety'!$D$138)</f>
        <v>4.3091976781772338E-2</v>
      </c>
      <c r="J1331" s="95">
        <f>F1331*('Mieszkalne-ankiety'!$U$138/'Mieszkalne-ankiety'!$D$138)</f>
        <v>93.422310180628401</v>
      </c>
    </row>
    <row r="1332" spans="2:10" x14ac:dyDescent="0.25">
      <c r="B1332" s="80" t="s">
        <v>2064</v>
      </c>
      <c r="C1332" s="80" t="s">
        <v>1456</v>
      </c>
      <c r="D1332" s="82" t="s">
        <v>1958</v>
      </c>
      <c r="E1332" s="82" t="s">
        <v>468</v>
      </c>
      <c r="F1332" s="26">
        <v>109.49</v>
      </c>
      <c r="G1332" s="98">
        <f>F1332*('Mieszkalne-ankiety'!$R$138/'Mieszkalne-ankiety'!$D$138)</f>
        <v>7.4739836532099986</v>
      </c>
      <c r="H1332" s="115">
        <f>F1332*('Mieszkalne-ankiety'!$S$138/'Mieszkalne-ankiety'!$D$138)</f>
        <v>2.3684385510176868E-2</v>
      </c>
      <c r="I1332" s="89">
        <f>F1332*('Mieszkalne-ankiety'!$T$138/'Mieszkalne-ankiety'!$D$138)</f>
        <v>4.8411045945375063E-2</v>
      </c>
      <c r="J1332" s="95">
        <f>F1332*('Mieszkalne-ankiety'!$U$138/'Mieszkalne-ankiety'!$D$138)</f>
        <v>104.95391690618719</v>
      </c>
    </row>
    <row r="1333" spans="2:10" x14ac:dyDescent="0.25">
      <c r="B1333" s="80" t="s">
        <v>2065</v>
      </c>
      <c r="C1333" s="80" t="s">
        <v>1456</v>
      </c>
      <c r="D1333" s="82" t="s">
        <v>701</v>
      </c>
      <c r="E1333" s="82" t="s">
        <v>468</v>
      </c>
      <c r="F1333" s="26">
        <v>66.930000000000007</v>
      </c>
      <c r="G1333" s="98">
        <f>F1333*('Mieszkalne-ankiety'!$R$138/'Mieszkalne-ankiety'!$D$138)</f>
        <v>4.5687617673700363</v>
      </c>
      <c r="H1333" s="115">
        <f>F1333*('Mieszkalne-ankiety'!$S$138/'Mieszkalne-ankiety'!$D$138)</f>
        <v>1.4477997280081633E-2</v>
      </c>
      <c r="I1333" s="89">
        <f>F1333*('Mieszkalne-ankiety'!$T$138/'Mieszkalne-ankiety'!$D$138)</f>
        <v>2.9593125446378238E-2</v>
      </c>
      <c r="J1333" s="95">
        <f>F1333*('Mieszkalne-ankiety'!$U$138/'Mieszkalne-ankiety'!$D$138)</f>
        <v>64.157143652672488</v>
      </c>
    </row>
    <row r="1334" spans="2:10" x14ac:dyDescent="0.25">
      <c r="B1334" s="80" t="s">
        <v>2066</v>
      </c>
      <c r="C1334" s="80" t="s">
        <v>1456</v>
      </c>
      <c r="D1334" s="82" t="s">
        <v>239</v>
      </c>
      <c r="E1334" s="82" t="s">
        <v>468</v>
      </c>
      <c r="F1334" s="26">
        <v>117.89</v>
      </c>
      <c r="G1334" s="98">
        <f>F1334*('Mieszkalne-ankiety'!$R$138/'Mieszkalne-ankiety'!$D$138)</f>
        <v>8.0473827096257811</v>
      </c>
      <c r="H1334" s="115">
        <f>F1334*('Mieszkalne-ankiety'!$S$138/'Mieszkalne-ankiety'!$D$138)</f>
        <v>2.5501435818748298E-2</v>
      </c>
      <c r="I1334" s="89">
        <f>F1334*('Mieszkalne-ankiety'!$T$138/'Mieszkalne-ankiety'!$D$138)</f>
        <v>5.2125109201756017E-2</v>
      </c>
      <c r="J1334" s="95">
        <f>F1334*('Mieszkalne-ankiety'!$U$138/'Mieszkalne-ankiety'!$D$138)</f>
        <v>113.00591162727564</v>
      </c>
    </row>
    <row r="1335" spans="2:10" x14ac:dyDescent="0.25">
      <c r="B1335" s="80" t="s">
        <v>2067</v>
      </c>
      <c r="C1335" s="80" t="s">
        <v>1456</v>
      </c>
      <c r="D1335" s="82" t="s">
        <v>404</v>
      </c>
      <c r="E1335" s="82" t="s">
        <v>468</v>
      </c>
      <c r="F1335" s="26">
        <v>108.42</v>
      </c>
      <c r="G1335" s="98">
        <f>F1335*('Mieszkalne-ankiety'!$R$138/'Mieszkalne-ankiety'!$D$138)</f>
        <v>7.4009435353094171</v>
      </c>
      <c r="H1335" s="115">
        <f>F1335*('Mieszkalne-ankiety'!$S$138/'Mieszkalne-ankiety'!$D$138)</f>
        <v>2.3452927911346937E-2</v>
      </c>
      <c r="I1335" s="89">
        <f>F1335*('Mieszkalne-ankiety'!$T$138/'Mieszkalne-ankiety'!$D$138)</f>
        <v>4.7937945030574157E-2</v>
      </c>
      <c r="J1335" s="95">
        <f>F1335*('Mieszkalne-ankiety'!$U$138/'Mieszkalne-ankiety'!$D$138)</f>
        <v>103.92824615004855</v>
      </c>
    </row>
    <row r="1336" spans="2:10" x14ac:dyDescent="0.25">
      <c r="B1336" s="80" t="s">
        <v>2068</v>
      </c>
      <c r="C1336" s="80" t="s">
        <v>1456</v>
      </c>
      <c r="D1336" s="82" t="s">
        <v>369</v>
      </c>
      <c r="E1336" s="82" t="s">
        <v>468</v>
      </c>
      <c r="F1336" s="26">
        <v>118.74</v>
      </c>
      <c r="G1336" s="98">
        <f>F1336*('Mieszkalne-ankiety'!$R$138/'Mieszkalne-ankiety'!$D$138)</f>
        <v>8.1054052331916644</v>
      </c>
      <c r="H1336" s="115">
        <f>F1336*('Mieszkalne-ankiety'!$S$138/'Mieszkalne-ankiety'!$D$138)</f>
        <v>2.5685304004734691E-2</v>
      </c>
      <c r="I1336" s="89">
        <f>F1336*('Mieszkalne-ankiety'!$T$138/'Mieszkalne-ankiety'!$D$138)</f>
        <v>5.2500937031270754E-2</v>
      </c>
      <c r="J1336" s="95">
        <f>F1336*('Mieszkalne-ankiety'!$U$138/'Mieszkalne-ankiety'!$D$138)</f>
        <v>113.82069680738577</v>
      </c>
    </row>
    <row r="1337" spans="2:10" x14ac:dyDescent="0.25">
      <c r="B1337" s="80" t="s">
        <v>2069</v>
      </c>
      <c r="C1337" s="80" t="s">
        <v>1456</v>
      </c>
      <c r="D1337" s="82" t="s">
        <v>675</v>
      </c>
      <c r="E1337" s="82" t="s">
        <v>468</v>
      </c>
      <c r="F1337" s="26">
        <v>76.56</v>
      </c>
      <c r="G1337" s="98">
        <f>F1337*('Mieszkalne-ankiety'!$R$138/'Mieszkalne-ankiety'!$D$138)</f>
        <v>5.2261228284752717</v>
      </c>
      <c r="H1337" s="115">
        <f>F1337*('Mieszkalne-ankiety'!$S$138/'Mieszkalne-ankiety'!$D$138)</f>
        <v>1.656111566955102E-2</v>
      </c>
      <c r="I1337" s="89">
        <f>F1337*('Mieszkalne-ankiety'!$T$138/'Mieszkalne-ankiety'!$D$138)</f>
        <v>3.3851033679586404E-2</v>
      </c>
      <c r="J1337" s="95">
        <f>F1337*('Mieszkalne-ankiety'!$U$138/'Mieszkalne-ankiety'!$D$138)</f>
        <v>73.388180457920285</v>
      </c>
    </row>
    <row r="1338" spans="2:10" x14ac:dyDescent="0.25">
      <c r="B1338" s="80" t="s">
        <v>2070</v>
      </c>
      <c r="C1338" s="80" t="s">
        <v>1456</v>
      </c>
      <c r="D1338" s="82" t="s">
        <v>697</v>
      </c>
      <c r="E1338" s="82" t="s">
        <v>468</v>
      </c>
      <c r="F1338" s="26">
        <v>111.5</v>
      </c>
      <c r="G1338" s="98">
        <f>F1338*('Mieszkalne-ankiety'!$R$138/'Mieszkalne-ankiety'!$D$138)</f>
        <v>7.611189855995204</v>
      </c>
      <c r="H1338" s="115">
        <f>F1338*('Mieszkalne-ankiety'!$S$138/'Mieszkalne-ankiety'!$D$138)</f>
        <v>2.4119179691156459E-2</v>
      </c>
      <c r="I1338" s="89">
        <f>F1338*('Mieszkalne-ankiety'!$T$138/'Mieszkalne-ankiety'!$D$138)</f>
        <v>4.9299768224580508E-2</v>
      </c>
      <c r="J1338" s="95">
        <f>F1338*('Mieszkalne-ankiety'!$U$138/'Mieszkalne-ankiety'!$D$138)</f>
        <v>106.88064421444764</v>
      </c>
    </row>
    <row r="1339" spans="2:10" x14ac:dyDescent="0.25">
      <c r="B1339" s="80" t="s">
        <v>2071</v>
      </c>
      <c r="C1339" s="80" t="s">
        <v>1456</v>
      </c>
      <c r="D1339" s="82" t="s">
        <v>631</v>
      </c>
      <c r="E1339" s="82" t="s">
        <v>468</v>
      </c>
      <c r="F1339" s="26">
        <v>102.18</v>
      </c>
      <c r="G1339" s="98">
        <f>F1339*('Mieszkalne-ankiety'!$R$138/'Mieszkalne-ankiety'!$D$138)</f>
        <v>6.9749899505434083</v>
      </c>
      <c r="H1339" s="115">
        <f>F1339*('Mieszkalne-ankiety'!$S$138/'Mieszkalne-ankiety'!$D$138)</f>
        <v>2.2103119110693879E-2</v>
      </c>
      <c r="I1339" s="89">
        <f>F1339*('Mieszkalne-ankiety'!$T$138/'Mieszkalne-ankiety'!$D$138)</f>
        <v>4.5178926611548306E-2</v>
      </c>
      <c r="J1339" s="95">
        <f>F1339*('Mieszkalne-ankiety'!$U$138/'Mieszkalne-ankiety'!$D$138)</f>
        <v>97.946764357240014</v>
      </c>
    </row>
    <row r="1340" spans="2:10" x14ac:dyDescent="0.25">
      <c r="B1340" s="80" t="s">
        <v>2072</v>
      </c>
      <c r="C1340" s="80" t="s">
        <v>1456</v>
      </c>
      <c r="D1340" s="82" t="s">
        <v>225</v>
      </c>
      <c r="E1340" s="82" t="s">
        <v>468</v>
      </c>
      <c r="F1340" s="26">
        <v>92.46</v>
      </c>
      <c r="G1340" s="98">
        <f>F1340*('Mieszkalne-ankiety'!$R$138/'Mieszkalne-ankiety'!$D$138)</f>
        <v>6.3114853281194305</v>
      </c>
      <c r="H1340" s="115">
        <f>F1340*('Mieszkalne-ankiety'!$S$138/'Mieszkalne-ankiety'!$D$138)</f>
        <v>2.0000532325061222E-2</v>
      </c>
      <c r="I1340" s="89">
        <f>F1340*('Mieszkalne-ankiety'!$T$138/'Mieszkalne-ankiety'!$D$138)</f>
        <v>4.0881224843450345E-2</v>
      </c>
      <c r="J1340" s="95">
        <f>F1340*('Mieszkalne-ankiety'!$U$138/'Mieszkalne-ankiety'!$D$138)</f>
        <v>88.629456179980522</v>
      </c>
    </row>
    <row r="1341" spans="2:10" x14ac:dyDescent="0.25">
      <c r="B1341" s="80" t="s">
        <v>2073</v>
      </c>
      <c r="C1341" s="80" t="s">
        <v>1456</v>
      </c>
      <c r="D1341" s="82" t="s">
        <v>450</v>
      </c>
      <c r="E1341" s="82" t="s">
        <v>468</v>
      </c>
      <c r="F1341" s="26">
        <v>88.07</v>
      </c>
      <c r="G1341" s="98">
        <f>F1341*('Mieszkalne-ankiety'!$R$138/'Mieszkalne-ankiety'!$D$138)</f>
        <v>6.011816059349754</v>
      </c>
      <c r="H1341" s="115">
        <f>F1341*('Mieszkalne-ankiety'!$S$138/'Mieszkalne-ankiety'!$D$138)</f>
        <v>1.9050907223319726E-2</v>
      </c>
      <c r="I1341" s="89">
        <f>F1341*('Mieszkalne-ankiety'!$T$138/'Mieszkalne-ankiety'!$D$138)</f>
        <v>3.8940184641603634E-2</v>
      </c>
      <c r="J1341" s="95">
        <f>F1341*('Mieszkalne-ankiety'!$U$138/'Mieszkalne-ankiety'!$D$138)</f>
        <v>84.421330367411684</v>
      </c>
    </row>
    <row r="1342" spans="2:10" x14ac:dyDescent="0.25">
      <c r="B1342" s="80" t="s">
        <v>2074</v>
      </c>
      <c r="C1342" s="80" t="s">
        <v>1456</v>
      </c>
      <c r="D1342" s="82" t="s">
        <v>152</v>
      </c>
      <c r="E1342" s="82" t="s">
        <v>468</v>
      </c>
      <c r="F1342" s="26">
        <v>90.72</v>
      </c>
      <c r="G1342" s="98">
        <f>F1342*('Mieszkalne-ankiety'!$R$138/'Mieszkalne-ankiety'!$D$138)</f>
        <v>6.1927098092904478</v>
      </c>
      <c r="H1342" s="115">
        <f>F1342*('Mieszkalne-ankiety'!$S$138/'Mieszkalne-ankiety'!$D$138)</f>
        <v>1.9624143332571425E-2</v>
      </c>
      <c r="I1342" s="89">
        <f>F1342*('Mieszkalne-ankiety'!$T$138/'Mieszkalne-ankiety'!$D$138)</f>
        <v>4.0111883168914293E-2</v>
      </c>
      <c r="J1342" s="95">
        <f>F1342*('Mieszkalne-ankiety'!$U$138/'Mieszkalne-ankiety'!$D$138)</f>
        <v>86.961542987755067</v>
      </c>
    </row>
    <row r="1343" spans="2:10" x14ac:dyDescent="0.25">
      <c r="B1343" s="80" t="s">
        <v>2075</v>
      </c>
      <c r="C1343" s="80" t="s">
        <v>1456</v>
      </c>
      <c r="D1343" s="82" t="s">
        <v>672</v>
      </c>
      <c r="E1343" s="82" t="s">
        <v>468</v>
      </c>
      <c r="F1343" s="26">
        <v>99.7</v>
      </c>
      <c r="G1343" s="98">
        <f>F1343*('Mieszkalne-ankiety'!$R$138/'Mieszkalne-ankiety'!$D$138)</f>
        <v>6.8057007053158909</v>
      </c>
      <c r="H1343" s="115">
        <f>F1343*('Mieszkalne-ankiety'!$S$138/'Mieszkalne-ankiety'!$D$138)</f>
        <v>2.1566656638639454E-2</v>
      </c>
      <c r="I1343" s="89">
        <f>F1343*('Mieszkalne-ankiety'!$T$138/'Mieszkalne-ankiety'!$D$138)</f>
        <v>4.4082393650140599E-2</v>
      </c>
      <c r="J1343" s="95">
        <f>F1343*('Mieszkalne-ankiety'!$U$138/'Mieszkalne-ankiety'!$D$138)</f>
        <v>95.569508772918667</v>
      </c>
    </row>
    <row r="1344" spans="2:10" x14ac:dyDescent="0.25">
      <c r="B1344" s="80" t="s">
        <v>2076</v>
      </c>
      <c r="C1344" s="80" t="s">
        <v>1456</v>
      </c>
      <c r="D1344" s="82" t="s">
        <v>218</v>
      </c>
      <c r="E1344" s="82" t="s">
        <v>468</v>
      </c>
      <c r="F1344" s="26">
        <v>102.92</v>
      </c>
      <c r="G1344" s="98">
        <f>F1344*('Mieszkalne-ankiety'!$R$138/'Mieszkalne-ankiety'!$D$138)</f>
        <v>7.0255036769419412</v>
      </c>
      <c r="H1344" s="115">
        <f>F1344*('Mieszkalne-ankiety'!$S$138/'Mieszkalne-ankiety'!$D$138)</f>
        <v>2.2263192590258503E-2</v>
      </c>
      <c r="I1344" s="89">
        <f>F1344*('Mieszkalne-ankiety'!$T$138/'Mieszkalne-ankiety'!$D$138)</f>
        <v>4.5506117898419962E-2</v>
      </c>
      <c r="J1344" s="95">
        <f>F1344*('Mieszkalne-ankiety'!$U$138/'Mieszkalne-ankiety'!$D$138)</f>
        <v>98.656106749335891</v>
      </c>
    </row>
    <row r="1345" spans="2:10" x14ac:dyDescent="0.25">
      <c r="B1345" s="80" t="s">
        <v>2077</v>
      </c>
      <c r="C1345" s="80" t="s">
        <v>1456</v>
      </c>
      <c r="D1345" s="82" t="s">
        <v>216</v>
      </c>
      <c r="E1345" s="82" t="s">
        <v>468</v>
      </c>
      <c r="F1345" s="26">
        <v>116.31</v>
      </c>
      <c r="G1345" s="98">
        <f>F1345*('Mieszkalne-ankiety'!$R$138/'Mieszkalne-ankiety'!$D$138)</f>
        <v>7.9395290775856697</v>
      </c>
      <c r="H1345" s="115">
        <f>F1345*('Mieszkalne-ankiety'!$S$138/'Mieszkalne-ankiety'!$D$138)</f>
        <v>2.5159657308326529E-2</v>
      </c>
      <c r="I1345" s="89">
        <f>F1345*('Mieszkalne-ankiety'!$T$138/'Mieszkalne-ankiety'!$D$138)</f>
        <v>5.1426511589246264E-2</v>
      </c>
      <c r="J1345" s="95">
        <f>F1345*('Mieszkalne-ankiety'!$U$138/'Mieszkalne-ankiety'!$D$138)</f>
        <v>111.49136976307091</v>
      </c>
    </row>
    <row r="1346" spans="2:10" x14ac:dyDescent="0.25">
      <c r="B1346" s="80" t="s">
        <v>2078</v>
      </c>
      <c r="C1346" s="80" t="s">
        <v>1456</v>
      </c>
      <c r="D1346" s="82" t="s">
        <v>181</v>
      </c>
      <c r="E1346" s="82" t="s">
        <v>468</v>
      </c>
      <c r="F1346" s="26">
        <v>82.89</v>
      </c>
      <c r="G1346" s="98">
        <f>F1346*('Mieszkalne-ankiety'!$R$138/'Mieszkalne-ankiety'!$D$138)</f>
        <v>5.6582199745600219</v>
      </c>
      <c r="H1346" s="115">
        <f>F1346*('Mieszkalne-ankiety'!$S$138/'Mieszkalne-ankiety'!$D$138)</f>
        <v>1.7930392866367346E-2</v>
      </c>
      <c r="I1346" s="89">
        <f>F1346*('Mieszkalne-ankiety'!$T$138/'Mieszkalne-ankiety'!$D$138)</f>
        <v>3.664984563350205E-2</v>
      </c>
      <c r="J1346" s="95">
        <f>F1346*('Mieszkalne-ankiety'!$U$138/'Mieszkalne-ankiety'!$D$138)</f>
        <v>79.455933622740503</v>
      </c>
    </row>
    <row r="1347" spans="2:10" x14ac:dyDescent="0.25">
      <c r="B1347" s="80" t="s">
        <v>2079</v>
      </c>
      <c r="C1347" s="80" t="s">
        <v>1456</v>
      </c>
      <c r="D1347" s="82" t="s">
        <v>388</v>
      </c>
      <c r="E1347" s="82" t="s">
        <v>468</v>
      </c>
      <c r="F1347" s="26">
        <v>93.52</v>
      </c>
      <c r="G1347" s="98">
        <f>F1347*('Mieszkalne-ankiety'!$R$138/'Mieszkalne-ankiety'!$D$138)</f>
        <v>6.383842828095708</v>
      </c>
      <c r="H1347" s="115">
        <f>F1347*('Mieszkalne-ankiety'!$S$138/'Mieszkalne-ankiety'!$D$138)</f>
        <v>2.0229826768761901E-2</v>
      </c>
      <c r="I1347" s="89">
        <f>F1347*('Mieszkalne-ankiety'!$T$138/'Mieszkalne-ankiety'!$D$138)</f>
        <v>4.1349904254374605E-2</v>
      </c>
      <c r="J1347" s="95">
        <f>F1347*('Mieszkalne-ankiety'!$U$138/'Mieszkalne-ankiety'!$D$138)</f>
        <v>89.645541228117878</v>
      </c>
    </row>
    <row r="1348" spans="2:10" x14ac:dyDescent="0.25">
      <c r="B1348" s="80" t="s">
        <v>2080</v>
      </c>
      <c r="C1348" s="80" t="s">
        <v>1456</v>
      </c>
      <c r="D1348" s="82" t="s">
        <v>160</v>
      </c>
      <c r="E1348" s="82" t="s">
        <v>468</v>
      </c>
      <c r="F1348" s="26">
        <v>97.98</v>
      </c>
      <c r="G1348" s="98">
        <f>F1348*('Mieszkalne-ankiety'!$R$138/'Mieszkalne-ankiety'!$D$138)</f>
        <v>6.6882904223355171</v>
      </c>
      <c r="H1348" s="115">
        <f>F1348*('Mieszkalne-ankiety'!$S$138/'Mieszkalne-ankiety'!$D$138)</f>
        <v>2.1194593956408162E-2</v>
      </c>
      <c r="I1348" s="89">
        <f>F1348*('Mieszkalne-ankiety'!$T$138/'Mieszkalne-ankiety'!$D$138)</f>
        <v>4.3321894983357832E-2</v>
      </c>
      <c r="J1348" s="95">
        <f>F1348*('Mieszkalne-ankiety'!$U$138/'Mieszkalne-ankiety'!$D$138)</f>
        <v>93.920766996695789</v>
      </c>
    </row>
    <row r="1349" spans="2:10" x14ac:dyDescent="0.25">
      <c r="B1349" s="80" t="s">
        <v>2081</v>
      </c>
      <c r="C1349" s="80" t="s">
        <v>1456</v>
      </c>
      <c r="D1349" s="82" t="s">
        <v>613</v>
      </c>
      <c r="E1349" s="82" t="s">
        <v>468</v>
      </c>
      <c r="F1349" s="26">
        <v>83.43</v>
      </c>
      <c r="G1349" s="98">
        <f>F1349*('Mieszkalne-ankiety'!$R$138/'Mieszkalne-ankiety'!$D$138)</f>
        <v>5.6950813424724656</v>
      </c>
      <c r="H1349" s="115">
        <f>F1349*('Mieszkalne-ankiety'!$S$138/'Mieszkalne-ankiety'!$D$138)</f>
        <v>1.8047203243346938E-2</v>
      </c>
      <c r="I1349" s="89">
        <f>F1349*('Mieszkalne-ankiety'!$T$138/'Mieszkalne-ankiety'!$D$138)</f>
        <v>3.6888606842840822E-2</v>
      </c>
      <c r="J1349" s="95">
        <f>F1349*('Mieszkalne-ankiety'!$U$138/'Mieszkalne-ankiety'!$D$138)</f>
        <v>79.97356185481047</v>
      </c>
    </row>
    <row r="1350" spans="2:10" x14ac:dyDescent="0.25">
      <c r="B1350" s="80" t="s">
        <v>2082</v>
      </c>
      <c r="C1350" s="80" t="s">
        <v>1456</v>
      </c>
      <c r="D1350" s="82" t="s">
        <v>496</v>
      </c>
      <c r="E1350" s="82" t="s">
        <v>468</v>
      </c>
      <c r="F1350" s="26">
        <v>117.91</v>
      </c>
      <c r="G1350" s="98">
        <f>F1350*('Mieszkalne-ankiety'!$R$138/'Mieszkalne-ankiety'!$D$138)</f>
        <v>8.0487479454743891</v>
      </c>
      <c r="H1350" s="115">
        <f>F1350*('Mieszkalne-ankiety'!$S$138/'Mieszkalne-ankiety'!$D$138)</f>
        <v>2.55057621290068E-2</v>
      </c>
      <c r="I1350" s="89">
        <f>F1350*('Mieszkalne-ankiety'!$T$138/'Mieszkalne-ankiety'!$D$138)</f>
        <v>5.2133952209509303E-2</v>
      </c>
      <c r="J1350" s="95">
        <f>F1350*('Mieszkalne-ankiety'!$U$138/'Mieszkalne-ankiety'!$D$138)</f>
        <v>113.02508304327822</v>
      </c>
    </row>
    <row r="1351" spans="2:10" x14ac:dyDescent="0.25">
      <c r="B1351" s="80" t="s">
        <v>2083</v>
      </c>
      <c r="C1351" s="80" t="s">
        <v>1456</v>
      </c>
      <c r="D1351" s="82" t="s">
        <v>510</v>
      </c>
      <c r="E1351" s="82" t="s">
        <v>468</v>
      </c>
      <c r="F1351" s="26">
        <v>76.87</v>
      </c>
      <c r="G1351" s="98">
        <f>F1351*('Mieszkalne-ankiety'!$R$138/'Mieszkalne-ankiety'!$D$138)</f>
        <v>5.2472839841287122</v>
      </c>
      <c r="H1351" s="115">
        <f>F1351*('Mieszkalne-ankiety'!$S$138/'Mieszkalne-ankiety'!$D$138)</f>
        <v>1.6628173478557821E-2</v>
      </c>
      <c r="I1351" s="89">
        <f>F1351*('Mieszkalne-ankiety'!$T$138/'Mieszkalne-ankiety'!$D$138)</f>
        <v>3.3988100299762368E-2</v>
      </c>
      <c r="J1351" s="95">
        <f>F1351*('Mieszkalne-ankiety'!$U$138/'Mieszkalne-ankiety'!$D$138)</f>
        <v>73.685337405960453</v>
      </c>
    </row>
    <row r="1352" spans="2:10" x14ac:dyDescent="0.25">
      <c r="B1352" s="80" t="s">
        <v>2084</v>
      </c>
      <c r="C1352" s="80" t="s">
        <v>1456</v>
      </c>
      <c r="D1352" s="82" t="s">
        <v>158</v>
      </c>
      <c r="E1352" s="82" t="s">
        <v>468</v>
      </c>
      <c r="F1352" s="26">
        <v>85.95</v>
      </c>
      <c r="G1352" s="119">
        <f>F1352*('Mieszkalne-ankiety'!$R$138/'Mieszkalne-ankiety'!$D$138)</f>
        <v>5.8671010593971999</v>
      </c>
      <c r="H1352" s="122">
        <f>F1352*('Mieszkalne-ankiety'!$S$138/'Mieszkalne-ankiety'!$D$138)</f>
        <v>1.8592318335918366E-2</v>
      </c>
      <c r="I1352" s="123">
        <f>F1352*('Mieszkalne-ankiety'!$T$138/'Mieszkalne-ankiety'!$D$138)</f>
        <v>3.8002825819755108E-2</v>
      </c>
      <c r="J1352" s="125">
        <f>F1352*('Mieszkalne-ankiety'!$U$138/'Mieszkalne-ankiety'!$D$138)</f>
        <v>82.389160271137001</v>
      </c>
    </row>
    <row r="1353" spans="2:10" x14ac:dyDescent="0.25">
      <c r="B1353" s="80" t="s">
        <v>2085</v>
      </c>
      <c r="C1353" s="81" t="s">
        <v>1456</v>
      </c>
      <c r="D1353" s="83"/>
      <c r="E1353" s="83" t="s">
        <v>468</v>
      </c>
      <c r="F1353" s="84">
        <f>'Mieszkalne-ankiety'!D127</f>
        <v>90</v>
      </c>
      <c r="G1353" s="119">
        <f>'Mieszkalne-ankiety'!R127</f>
        <v>8.4169099479999989</v>
      </c>
      <c r="H1353" s="122">
        <f>'Mieszkalne-ankiety'!S127</f>
        <v>2.8803300000000004E-2</v>
      </c>
      <c r="I1353" s="123">
        <f>'Mieszkalne-ankiety'!T127</f>
        <v>5.4832199999999998E-2</v>
      </c>
      <c r="J1353" s="125">
        <f>'Mieszkalne-ankiety'!U127</f>
        <v>116.26169999999999</v>
      </c>
    </row>
    <row r="1354" spans="2:10" x14ac:dyDescent="0.25">
      <c r="B1354" s="80" t="s">
        <v>2086</v>
      </c>
      <c r="C1354" s="81" t="s">
        <v>1456</v>
      </c>
      <c r="D1354" s="83"/>
      <c r="E1354" s="83" t="s">
        <v>468</v>
      </c>
      <c r="F1354" s="84">
        <f>'Mieszkalne-ankiety'!D128</f>
        <v>130</v>
      </c>
      <c r="G1354" s="119">
        <f>'Mieszkalne-ankiety'!R128</f>
        <v>9.8933521320000004</v>
      </c>
      <c r="H1354" s="122">
        <f>'Mieszkalne-ankiety'!S128</f>
        <v>3.0753300000000004E-2</v>
      </c>
      <c r="I1354" s="123">
        <f>'Mieszkalne-ankiety'!T128</f>
        <v>6.1150199999999995E-2</v>
      </c>
      <c r="J1354" s="125">
        <f>'Mieszkalne-ankiety'!U128</f>
        <v>132.66030000000001</v>
      </c>
    </row>
    <row r="1355" spans="2:10" x14ac:dyDescent="0.25">
      <c r="B1355" s="80" t="s">
        <v>2087</v>
      </c>
      <c r="C1355" s="81" t="s">
        <v>1456</v>
      </c>
      <c r="D1355" s="83"/>
      <c r="E1355" s="83" t="s">
        <v>468</v>
      </c>
      <c r="F1355" s="84">
        <f>'Mieszkalne-ankiety'!D129</f>
        <v>250</v>
      </c>
      <c r="G1355" s="119">
        <f>'Mieszkalne-ankiety'!R129</f>
        <v>11.926327932000001</v>
      </c>
      <c r="H1355" s="122">
        <f>'Mieszkalne-ankiety'!S129</f>
        <v>3.1904399999999999E-2</v>
      </c>
      <c r="I1355" s="123">
        <f>'Mieszkalne-ankiety'!T129</f>
        <v>5.2049600000000001E-2</v>
      </c>
      <c r="J1355" s="125">
        <f>'Mieszkalne-ankiety'!U129</f>
        <v>133.3903</v>
      </c>
    </row>
    <row r="1356" spans="2:10" x14ac:dyDescent="0.25">
      <c r="B1356" s="80" t="s">
        <v>2088</v>
      </c>
      <c r="C1356" s="81" t="s">
        <v>1456</v>
      </c>
      <c r="D1356" s="83"/>
      <c r="E1356" s="83" t="s">
        <v>468</v>
      </c>
      <c r="F1356" s="84">
        <f>'Mieszkalne-ankiety'!D130</f>
        <v>65</v>
      </c>
      <c r="G1356" s="119">
        <f>'Mieszkalne-ankiety'!R130</f>
        <v>8.254509947999999</v>
      </c>
      <c r="H1356" s="122">
        <f>'Mieszkalne-ankiety'!S130</f>
        <v>2.5878300000000003E-2</v>
      </c>
      <c r="I1356" s="123">
        <f>'Mieszkalne-ankiety'!T130</f>
        <v>4.5355199999999998E-2</v>
      </c>
      <c r="J1356" s="125">
        <f>'Mieszkalne-ankiety'!U130</f>
        <v>103.84169999999999</v>
      </c>
    </row>
    <row r="1357" spans="2:10" x14ac:dyDescent="0.25">
      <c r="B1357" s="80" t="s">
        <v>2089</v>
      </c>
      <c r="C1357" s="81" t="s">
        <v>1456</v>
      </c>
      <c r="D1357" s="83"/>
      <c r="E1357" s="83" t="s">
        <v>468</v>
      </c>
      <c r="F1357" s="84">
        <f>'Mieszkalne-ankiety'!D131</f>
        <v>85</v>
      </c>
      <c r="G1357" s="119">
        <f>'Mieszkalne-ankiety'!R131</f>
        <v>9.1625521320000001</v>
      </c>
      <c r="H1357" s="122">
        <f>'Mieszkalne-ankiety'!S131</f>
        <v>2.3928300000000003E-2</v>
      </c>
      <c r="I1357" s="123">
        <f>'Mieszkalne-ankiety'!T131</f>
        <v>3.9037200000000001E-2</v>
      </c>
      <c r="J1357" s="125">
        <f>'Mieszkalne-ankiety'!U131</f>
        <v>102.1203</v>
      </c>
    </row>
    <row r="1358" spans="2:10" x14ac:dyDescent="0.25">
      <c r="B1358" s="80" t="s">
        <v>2090</v>
      </c>
      <c r="C1358" s="81" t="s">
        <v>1456</v>
      </c>
      <c r="D1358" s="83"/>
      <c r="E1358" s="83" t="s">
        <v>468</v>
      </c>
      <c r="F1358" s="84">
        <f>'Mieszkalne-ankiety'!D132</f>
        <v>180</v>
      </c>
      <c r="G1358" s="119">
        <f>'Mieszkalne-ankiety'!R132</f>
        <v>10.136952132000001</v>
      </c>
      <c r="H1358" s="122">
        <f>'Mieszkalne-ankiety'!S132</f>
        <v>2.8803300000000004E-2</v>
      </c>
      <c r="I1358" s="123">
        <f>'Mieszkalne-ankiety'!T132</f>
        <v>5.4832199999999998E-2</v>
      </c>
      <c r="J1358" s="125">
        <f>'Mieszkalne-ankiety'!U132</f>
        <v>125.94029999999999</v>
      </c>
    </row>
    <row r="1359" spans="2:10" x14ac:dyDescent="0.25">
      <c r="B1359" s="80" t="s">
        <v>2091</v>
      </c>
      <c r="C1359" s="81" t="s">
        <v>1456</v>
      </c>
      <c r="D1359" s="83"/>
      <c r="E1359" s="83" t="s">
        <v>468</v>
      </c>
      <c r="F1359" s="84">
        <f>'Mieszkalne-ankiety'!D133</f>
        <v>65</v>
      </c>
      <c r="G1359" s="119">
        <f>'Mieszkalne-ankiety'!R133</f>
        <v>1.7644247320000002</v>
      </c>
      <c r="H1359" s="122">
        <f>'Mieszkalne-ankiety'!S133</f>
        <v>2.5350000000000001E-2</v>
      </c>
      <c r="I1359" s="123">
        <f>'Mieszkalne-ankiety'!T133</f>
        <v>8.2133999999999985E-2</v>
      </c>
      <c r="J1359" s="125">
        <f>'Mieszkalne-ankiety'!U133</f>
        <v>113.6703</v>
      </c>
    </row>
    <row r="1360" spans="2:10" x14ac:dyDescent="0.25">
      <c r="B1360" s="80" t="s">
        <v>2092</v>
      </c>
      <c r="C1360" s="81" t="s">
        <v>1456</v>
      </c>
      <c r="D1360" s="83"/>
      <c r="E1360" s="83" t="s">
        <v>468</v>
      </c>
      <c r="F1360" s="84">
        <f>'Mieszkalne-ankiety'!D134</f>
        <v>50</v>
      </c>
      <c r="G1360" s="119">
        <f>'Mieszkalne-ankiety'!R134</f>
        <v>6.4799763320000006</v>
      </c>
      <c r="H1360" s="122">
        <f>'Mieszkalne-ankiety'!S134</f>
        <v>2.6677199999999998E-2</v>
      </c>
      <c r="I1360" s="123">
        <f>'Mieszkalne-ankiety'!T134</f>
        <v>6.0773799999999996E-2</v>
      </c>
      <c r="J1360" s="125">
        <f>'Mieszkalne-ankiety'!U134</f>
        <v>114.1103</v>
      </c>
    </row>
    <row r="1361" spans="2:10" x14ac:dyDescent="0.25">
      <c r="B1361" s="80" t="s">
        <v>2093</v>
      </c>
      <c r="C1361" s="81" t="s">
        <v>1456</v>
      </c>
      <c r="D1361" s="83"/>
      <c r="E1361" s="83" t="s">
        <v>468</v>
      </c>
      <c r="F1361" s="84">
        <f>'Mieszkalne-ankiety'!D135</f>
        <v>72</v>
      </c>
      <c r="G1361" s="119">
        <f>'Mieszkalne-ankiety'!R135</f>
        <v>7.8041273999999996</v>
      </c>
      <c r="H1361" s="122">
        <f>'Mieszkalne-ankiety'!S135</f>
        <v>2.1003300000000003E-2</v>
      </c>
      <c r="I1361" s="123">
        <f>'Mieszkalne-ankiety'!T135</f>
        <v>2.9560199999999998E-2</v>
      </c>
      <c r="J1361" s="125">
        <f>'Mieszkalne-ankiety'!U135</f>
        <v>79.949999999999989</v>
      </c>
    </row>
    <row r="1362" spans="2:10" x14ac:dyDescent="0.25">
      <c r="B1362" s="80" t="s">
        <v>2094</v>
      </c>
      <c r="C1362" s="81" t="s">
        <v>1456</v>
      </c>
      <c r="D1362" s="83"/>
      <c r="E1362" s="83" t="s">
        <v>468</v>
      </c>
      <c r="F1362" s="84">
        <f>'Mieszkalne-ankiety'!D136</f>
        <v>200</v>
      </c>
      <c r="G1362" s="119">
        <f>'Mieszkalne-ankiety'!R136</f>
        <v>13.711276196</v>
      </c>
      <c r="H1362" s="122">
        <f>'Mieszkalne-ankiety'!S136</f>
        <v>3.2479949999999994E-2</v>
      </c>
      <c r="I1362" s="123">
        <f>'Mieszkalne-ankiety'!T136</f>
        <v>4.7499299999999994E-2</v>
      </c>
      <c r="J1362" s="125">
        <f>'Mieszkalne-ankiety'!U136</f>
        <v>137.5044</v>
      </c>
    </row>
    <row r="1363" spans="2:10" x14ac:dyDescent="0.25">
      <c r="B1363" s="80" t="s">
        <v>2095</v>
      </c>
      <c r="C1363" s="81" t="s">
        <v>1456</v>
      </c>
      <c r="D1363" s="83"/>
      <c r="E1363" s="83" t="s">
        <v>468</v>
      </c>
      <c r="F1363" s="84">
        <f>'Mieszkalne-ankiety'!D137</f>
        <v>160</v>
      </c>
      <c r="G1363" s="119">
        <f>'Mieszkalne-ankiety'!R137</f>
        <v>9.0518117680000003</v>
      </c>
      <c r="H1363" s="122">
        <f>'Mieszkalne-ankiety'!S137</f>
        <v>2.6853300000000004E-2</v>
      </c>
      <c r="I1363" s="123">
        <f>'Mieszkalne-ankiety'!T137</f>
        <v>4.85142E-2</v>
      </c>
      <c r="J1363" s="125">
        <f>'Mieszkalne-ankiety'!U137</f>
        <v>112.9872</v>
      </c>
    </row>
    <row r="1364" spans="2:10" x14ac:dyDescent="0.25">
      <c r="C1364" s="113" t="s">
        <v>91</v>
      </c>
      <c r="D1364" s="183"/>
      <c r="E1364" s="183"/>
      <c r="F1364" s="183"/>
      <c r="G1364" s="120">
        <f>SUM(G22:G1363)</f>
        <v>10195.272774110261</v>
      </c>
      <c r="H1364" s="121">
        <f>SUM(H22:H1363)</f>
        <v>32.307907264384973</v>
      </c>
      <c r="I1364" s="124">
        <f>SUM(I22:I1363)</f>
        <v>66.037583381802477</v>
      </c>
      <c r="J1364" s="126">
        <f>SUM(J22:J1363)</f>
        <v>143167.801967337</v>
      </c>
    </row>
  </sheetData>
  <mergeCells count="12">
    <mergeCell ref="C20:C21"/>
    <mergeCell ref="D2:F2"/>
    <mergeCell ref="G2:G3"/>
    <mergeCell ref="B2:B3"/>
    <mergeCell ref="C2:C3"/>
    <mergeCell ref="G20:I20"/>
    <mergeCell ref="B20:B21"/>
    <mergeCell ref="D1364:F1364"/>
    <mergeCell ref="J20:J21"/>
    <mergeCell ref="F20:F21"/>
    <mergeCell ref="E20:E21"/>
    <mergeCell ref="D20:D2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U143"/>
  <sheetViews>
    <sheetView zoomScale="70" zoomScaleNormal="70" workbookViewId="0">
      <selection activeCell="A2" sqref="A2"/>
    </sheetView>
  </sheetViews>
  <sheetFormatPr defaultRowHeight="15" x14ac:dyDescent="0.25"/>
  <cols>
    <col min="1" max="1" width="4.42578125" customWidth="1"/>
    <col min="2" max="2" width="14.140625" customWidth="1"/>
    <col min="3" max="3" width="6.28515625" style="1" customWidth="1"/>
    <col min="4" max="4" width="6.42578125" style="1" customWidth="1"/>
    <col min="5" max="5" width="10.85546875" style="52" customWidth="1"/>
    <col min="6" max="6" width="12.7109375" customWidth="1"/>
    <col min="7" max="7" width="10.5703125" customWidth="1"/>
    <col min="8" max="8" width="15.5703125" customWidth="1"/>
    <col min="9" max="9" width="10.85546875" style="53" customWidth="1"/>
    <col min="10" max="10" width="10.42578125" style="1" customWidth="1"/>
    <col min="11" max="11" width="10.5703125" style="2" customWidth="1"/>
    <col min="12" max="12" width="7.42578125" style="109" customWidth="1"/>
    <col min="13" max="13" width="7.140625" style="1" customWidth="1"/>
    <col min="14" max="14" width="7.85546875" style="29" customWidth="1"/>
    <col min="15" max="15" width="8.140625" style="56" customWidth="1"/>
    <col min="16" max="16" width="8.42578125" style="56" customWidth="1"/>
    <col min="17" max="17" width="8.28515625" style="1" customWidth="1"/>
    <col min="18" max="18" width="8.140625" style="29" customWidth="1"/>
    <col min="19" max="19" width="9" style="14" customWidth="1"/>
    <col min="20" max="20" width="9.140625" style="14" customWidth="1"/>
    <col min="21" max="21" width="9.140625" style="29" customWidth="1"/>
  </cols>
  <sheetData>
    <row r="1" spans="1:21" x14ac:dyDescent="0.25">
      <c r="C1" s="56"/>
      <c r="D1" s="56"/>
      <c r="E1" s="56"/>
      <c r="I1" s="57"/>
      <c r="J1" s="56"/>
      <c r="M1" s="56"/>
      <c r="Q1" s="56"/>
    </row>
    <row r="2" spans="1:21" ht="18" x14ac:dyDescent="0.25">
      <c r="A2" s="64"/>
      <c r="C2" s="56"/>
      <c r="D2" s="56"/>
      <c r="E2" s="56"/>
      <c r="I2" s="57"/>
      <c r="J2" s="56"/>
      <c r="M2" s="56"/>
      <c r="Q2" s="56"/>
    </row>
    <row r="3" spans="1:21" ht="15" customHeight="1" x14ac:dyDescent="0.25">
      <c r="A3" s="183" t="s">
        <v>0</v>
      </c>
      <c r="B3" s="190" t="s">
        <v>1</v>
      </c>
      <c r="C3" s="191" t="s">
        <v>2</v>
      </c>
      <c r="D3" s="191" t="s">
        <v>3</v>
      </c>
      <c r="E3" s="190" t="s">
        <v>4</v>
      </c>
      <c r="F3" s="183" t="s">
        <v>5</v>
      </c>
      <c r="G3" s="183"/>
      <c r="H3" s="190" t="s">
        <v>6</v>
      </c>
      <c r="I3" s="190" t="s">
        <v>7</v>
      </c>
      <c r="J3" s="190" t="s">
        <v>21</v>
      </c>
      <c r="K3" s="193" t="s">
        <v>120</v>
      </c>
      <c r="L3" s="194" t="s">
        <v>17</v>
      </c>
      <c r="M3" s="195"/>
      <c r="N3" s="195"/>
      <c r="O3" s="195"/>
      <c r="P3" s="196"/>
      <c r="Q3" s="190" t="s">
        <v>8</v>
      </c>
      <c r="R3" s="183" t="s">
        <v>88</v>
      </c>
      <c r="S3" s="183"/>
      <c r="T3" s="183"/>
      <c r="U3" s="184" t="s">
        <v>90</v>
      </c>
    </row>
    <row r="4" spans="1:21" ht="57.75" customHeight="1" x14ac:dyDescent="0.25">
      <c r="A4" s="183"/>
      <c r="B4" s="190"/>
      <c r="C4" s="192"/>
      <c r="D4" s="192"/>
      <c r="E4" s="190"/>
      <c r="F4" s="21" t="s">
        <v>9</v>
      </c>
      <c r="G4" s="21" t="s">
        <v>10</v>
      </c>
      <c r="H4" s="190"/>
      <c r="I4" s="190"/>
      <c r="J4" s="190"/>
      <c r="K4" s="193"/>
      <c r="L4" s="110" t="s">
        <v>1459</v>
      </c>
      <c r="M4" s="63" t="s">
        <v>121</v>
      </c>
      <c r="N4" s="107" t="s">
        <v>1460</v>
      </c>
      <c r="O4" s="87" t="s">
        <v>122</v>
      </c>
      <c r="P4" s="87" t="s">
        <v>1437</v>
      </c>
      <c r="Q4" s="190"/>
      <c r="R4" s="182" t="s">
        <v>102</v>
      </c>
      <c r="S4" s="91" t="s">
        <v>89</v>
      </c>
      <c r="T4" s="88" t="s">
        <v>1458</v>
      </c>
      <c r="U4" s="184"/>
    </row>
    <row r="5" spans="1:21" x14ac:dyDescent="0.25">
      <c r="A5" s="3">
        <v>1</v>
      </c>
      <c r="B5" s="3" t="s">
        <v>1438</v>
      </c>
      <c r="C5" s="70">
        <v>3</v>
      </c>
      <c r="D5" s="70">
        <v>70</v>
      </c>
      <c r="E5" s="67" t="s">
        <v>126</v>
      </c>
      <c r="F5" s="3"/>
      <c r="G5" s="3" t="s">
        <v>1439</v>
      </c>
      <c r="H5" s="3" t="s">
        <v>13</v>
      </c>
      <c r="I5" s="69" t="s">
        <v>14</v>
      </c>
      <c r="J5" s="70" t="s">
        <v>20</v>
      </c>
      <c r="K5" s="70">
        <v>1300</v>
      </c>
      <c r="L5" s="111">
        <v>2.5</v>
      </c>
      <c r="M5" s="70">
        <v>110</v>
      </c>
      <c r="N5" s="26">
        <v>1.5</v>
      </c>
      <c r="O5" s="70"/>
      <c r="P5" s="86">
        <v>0</v>
      </c>
      <c r="Q5" s="70" t="s">
        <v>124</v>
      </c>
      <c r="R5" s="99">
        <f>K5/1000*'Wskaźniki!'!$D$33+L5*'Wskaźniki!'!$C$29*'Wskaźniki!'!$D$29+M5/1000*'Wskaźniki!'!$C$30*'Wskaźniki!'!$D$30+N5*'Wskaźniki!'!$C$32*'Wskaźniki!'!$D$32+O5/1000*'Wskaźniki!'!$C$37*'Wskaźniki!'!$C$31*'Wskaźniki!'!$D$31+P5*'Wskaźniki!'!$C$34*'Wskaźniki!'!$D$34</f>
        <v>7.4779835040000009</v>
      </c>
      <c r="S5" s="92">
        <f>L5/1000000*'Wskaźniki!'!$J$32*'Wskaźniki!'!$C$29+M5/1000000000*'Wskaźniki!'!$C$30*'Wskaźniki!'!$K$32+N5*'Wskaźniki!'!$C$32/1000000*'Wskaźniki!'!$M$32+O5/1000*'Wskaźniki!'!$C$37*'Wskaźniki!'!$C$31*'Wskaźniki!'!$L$32/1000000+P5*'Wskaźniki!'!$K$32/1000000*'Wskaźniki!'!$C$34</f>
        <v>2.3352750000000002E-2</v>
      </c>
      <c r="T5" s="89">
        <f>(L5/1000*'Wskaźniki!'!$C$29*'Wskaźniki!'!$J$31+M5/1000*'Wskaźniki!'!$C$30*'Wskaźniki!'!$K$32+N5/1000*'Wskaźniki!'!$C$32*'Wskaźniki!'!$M$31)/1000+O5/1000*'Wskaźniki!'!$C$37*'Wskaźniki!'!$C$31*'Wskaźniki!'!$L$31/1000000+P5/1000000*'Wskaźniki!'!$K$31*'Wskaźniki!'!$C$34</f>
        <v>4.3587500000000001E-2</v>
      </c>
      <c r="U5" s="96">
        <f>K5/1000*'Wskaźniki!'!$C$33+L5*'Wskaźniki!'!$C$29+M5/1000*'Wskaźniki!'!$C$30+N5*'Wskaźniki!'!$C$32+O5/1000*'Wskaźniki!'!$C$37*'Wskaźniki!'!$C$31+P5*'Wskaźniki!'!$C$34</f>
        <v>98.109100000000012</v>
      </c>
    </row>
    <row r="6" spans="1:21" x14ac:dyDescent="0.25">
      <c r="A6" s="3">
        <v>2</v>
      </c>
      <c r="B6" s="3" t="s">
        <v>1438</v>
      </c>
      <c r="C6" s="70">
        <v>1</v>
      </c>
      <c r="D6" s="70">
        <v>74</v>
      </c>
      <c r="E6" s="67" t="s">
        <v>123</v>
      </c>
      <c r="F6" s="3"/>
      <c r="G6" s="3" t="s">
        <v>12</v>
      </c>
      <c r="H6" s="3" t="s">
        <v>13</v>
      </c>
      <c r="I6" s="69" t="s">
        <v>14</v>
      </c>
      <c r="J6" s="70" t="s">
        <v>18</v>
      </c>
      <c r="K6" s="70">
        <v>900</v>
      </c>
      <c r="L6" s="111">
        <v>2</v>
      </c>
      <c r="M6" s="70">
        <v>70</v>
      </c>
      <c r="N6" s="26">
        <v>3.5</v>
      </c>
      <c r="O6" s="70"/>
      <c r="P6" s="86">
        <v>0</v>
      </c>
      <c r="Q6" s="70" t="s">
        <v>124</v>
      </c>
      <c r="R6" s="99">
        <f>K6/1000*'Wskaźniki!'!$D$33+L6*'Wskaźniki!'!$C$29*'Wskaźniki!'!$D$29+M6/1000*'Wskaźniki!'!$C$30*'Wskaźniki!'!$D$30+N6*'Wskaźniki!'!$C$32*'Wskaźniki!'!$D$32+O6/1000*'Wskaźniki!'!$C$37*'Wskaźniki!'!$C$31*'Wskaźniki!'!$D$31+P6*'Wskaźniki!'!$C$34*'Wskaźniki!'!$D$34</f>
        <v>5.8155341480000002</v>
      </c>
      <c r="S6" s="92">
        <f>L6/1000000*'Wskaźniki!'!$J$32*'Wskaźniki!'!$C$29+M6/1000000000*'Wskaźniki!'!$C$30*'Wskaźniki!'!$K$32+N6*'Wskaźniki!'!$C$32/1000000*'Wskaźniki!'!$M$32+O6/1000*'Wskaźniki!'!$C$37*'Wskaźniki!'!$C$31*'Wskaźniki!'!$L$32/1000000+P6*'Wskaźniki!'!$K$32/1000000*'Wskaźniki!'!$C$34</f>
        <v>2.7652199999999998E-2</v>
      </c>
      <c r="T6" s="89">
        <f>(L6/1000*'Wskaźniki!'!$C$29*'Wskaźniki!'!$J$31+M6/1000*'Wskaźniki!'!$C$30*'Wskaźniki!'!$K$32+N6/1000*'Wskaźniki!'!$C$32*'Wskaźniki!'!$M$31)/1000+O6/1000*'Wskaźniki!'!$C$37*'Wskaźniki!'!$C$31*'Wskaźniki!'!$L$31/1000000+P6/1000000*'Wskaźniki!'!$K$31*'Wskaźniki!'!$C$34</f>
        <v>6.3932799999999998E-2</v>
      </c>
      <c r="U6" s="96">
        <f>K6/1000*'Wskaźniki!'!$C$33+L6*'Wskaźniki!'!$C$29+M6/1000*'Wskaźniki!'!$C$30+N6*'Wskaźniki!'!$C$32+O6/1000*'Wskaźniki!'!$C$37*'Wskaźniki!'!$C$31+P6*'Wskaźniki!'!$C$34</f>
        <v>113.0117</v>
      </c>
    </row>
    <row r="7" spans="1:21" x14ac:dyDescent="0.25">
      <c r="A7" s="3">
        <v>3</v>
      </c>
      <c r="B7" s="3" t="s">
        <v>1438</v>
      </c>
      <c r="C7" s="70">
        <v>3</v>
      </c>
      <c r="D7" s="70">
        <v>140</v>
      </c>
      <c r="E7" s="67" t="s">
        <v>123</v>
      </c>
      <c r="F7" s="3"/>
      <c r="G7" s="3" t="s">
        <v>12</v>
      </c>
      <c r="H7" s="3" t="s">
        <v>13</v>
      </c>
      <c r="I7" s="69" t="s">
        <v>14</v>
      </c>
      <c r="J7" s="70" t="s">
        <v>18</v>
      </c>
      <c r="K7" s="70">
        <v>2100</v>
      </c>
      <c r="L7" s="111">
        <v>4</v>
      </c>
      <c r="M7" s="70">
        <v>100</v>
      </c>
      <c r="N7" s="26">
        <v>1.25</v>
      </c>
      <c r="O7" s="70"/>
      <c r="P7" s="86">
        <v>0</v>
      </c>
      <c r="Q7" s="70" t="s">
        <v>125</v>
      </c>
      <c r="R7" s="99">
        <f>K7/1000*'Wskaźniki!'!$D$33+L7*'Wskaźniki!'!$C$29*'Wskaźniki!'!$D$29+M7/1000*'Wskaźniki!'!$C$30*'Wskaźniki!'!$D$30+N7*'Wskaźniki!'!$C$32*'Wskaźniki!'!$D$32+O7/1000*'Wskaźniki!'!$C$37*'Wskaźniki!'!$C$31*'Wskaźniki!'!$D$31+P7*'Wskaźniki!'!$C$34*'Wskaźniki!'!$D$34</f>
        <v>11.75650684</v>
      </c>
      <c r="S7" s="92">
        <f>L7/1000000*'Wskaźniki!'!$J$32*'Wskaźniki!'!$C$29+M7/1000000000*'Wskaźniki!'!$C$30*'Wskaźniki!'!$K$32+N7*'Wskaźniki!'!$C$32/1000000*'Wskaźniki!'!$M$32+O7/1000*'Wskaźniki!'!$C$37*'Wskaźniki!'!$C$31*'Wskaźniki!'!$L$32/1000000+P7*'Wskaźniki!'!$K$32/1000000*'Wskaźniki!'!$C$34</f>
        <v>3.2879399999999996E-2</v>
      </c>
      <c r="T7" s="89">
        <f>(L7/1000*'Wskaźniki!'!$C$29*'Wskaźniki!'!$J$31+M7/1000*'Wskaźniki!'!$C$30*'Wskaźniki!'!$K$32+N7/1000*'Wskaźniki!'!$C$32*'Wskaźniki!'!$M$31)/1000+O7/1000*'Wskaźniki!'!$C$37*'Wskaźniki!'!$C$31*'Wskaźniki!'!$L$31/1000000+P7/1000000*'Wskaźniki!'!$K$31*'Wskaźniki!'!$C$34</f>
        <v>5.5208600000000004E-2</v>
      </c>
      <c r="U7" s="96">
        <f>K7/1000*'Wskaźniki!'!$C$33+L7*'Wskaźniki!'!$C$29+M7/1000*'Wskaźniki!'!$C$30+N7*'Wskaźniki!'!$C$32+O7/1000*'Wskaźniki!'!$C$37*'Wskaźniki!'!$C$31+P7*'Wskaźniki!'!$C$34</f>
        <v>135.511</v>
      </c>
    </row>
    <row r="8" spans="1:21" x14ac:dyDescent="0.25">
      <c r="A8" s="3">
        <v>4</v>
      </c>
      <c r="B8" s="3" t="s">
        <v>1438</v>
      </c>
      <c r="C8" s="70">
        <v>2</v>
      </c>
      <c r="D8" s="70">
        <v>70</v>
      </c>
      <c r="E8" s="67" t="s">
        <v>123</v>
      </c>
      <c r="F8" s="3"/>
      <c r="G8" s="3" t="s">
        <v>12</v>
      </c>
      <c r="H8" s="3" t="s">
        <v>1440</v>
      </c>
      <c r="I8" s="69" t="s">
        <v>14</v>
      </c>
      <c r="J8" s="70" t="s">
        <v>20</v>
      </c>
      <c r="K8" s="70">
        <v>2500</v>
      </c>
      <c r="L8" s="111">
        <v>3</v>
      </c>
      <c r="M8" s="70">
        <v>20</v>
      </c>
      <c r="N8" s="26">
        <v>0.25</v>
      </c>
      <c r="O8" s="70"/>
      <c r="P8" s="86">
        <v>0</v>
      </c>
      <c r="Q8" s="70" t="s">
        <v>124</v>
      </c>
      <c r="R8" s="99">
        <f>K8/1000*'Wskaźniki!'!$D$33+L8*'Wskaźniki!'!$C$29*'Wskaźniki!'!$D$29+M8/1000*'Wskaźniki!'!$C$30*'Wskaźniki!'!$D$30+N8*'Wskaźniki!'!$C$32*'Wskaźniki!'!$D$32+O8/1000*'Wskaźniki!'!$C$37*'Wskaźniki!'!$C$31*'Wskaźniki!'!$D$31+P8*'Wskaźniki!'!$C$34*'Wskaźniki!'!$D$34</f>
        <v>9.4060081279999999</v>
      </c>
      <c r="S8" s="92">
        <f>L8/1000000*'Wskaźniki!'!$J$32*'Wskaźniki!'!$C$29+M8/1000000000*'Wskaźniki!'!$C$30*'Wskaźniki!'!$K$32+N8*'Wskaźniki!'!$C$32/1000000*'Wskaźniki!'!$M$32+O8/1000*'Wskaźniki!'!$C$37*'Wskaźniki!'!$C$31*'Wskaźniki!'!$L$32/1000000+P8*'Wskaźniki!'!$K$32/1000000*'Wskaźniki!'!$C$34</f>
        <v>2.1978300000000003E-2</v>
      </c>
      <c r="T8" s="89">
        <f>(L8/1000*'Wskaźniki!'!$C$29*'Wskaźniki!'!$J$31+M8/1000*'Wskaźniki!'!$C$30*'Wskaźniki!'!$K$32+N8/1000*'Wskaźniki!'!$C$32*'Wskaźniki!'!$M$31)/1000+O8/1000*'Wskaźniki!'!$C$37*'Wskaźniki!'!$C$31*'Wskaźniki!'!$L$31/1000000+P8/1000000*'Wskaźniki!'!$K$31*'Wskaźniki!'!$C$34</f>
        <v>3.2719200000000004E-2</v>
      </c>
      <c r="U8" s="96">
        <f>K8/1000*'Wskaźniki!'!$C$33+L8*'Wskaźniki!'!$C$29+M8/1000*'Wskaźniki!'!$C$30+N8*'Wskaźniki!'!$C$32+O8/1000*'Wskaźniki!'!$C$37*'Wskaźniki!'!$C$31+P8*'Wskaźniki!'!$C$34</f>
        <v>91.636200000000002</v>
      </c>
    </row>
    <row r="9" spans="1:21" x14ac:dyDescent="0.25">
      <c r="A9" s="3">
        <v>5</v>
      </c>
      <c r="B9" s="3" t="s">
        <v>1438</v>
      </c>
      <c r="C9" s="70">
        <v>6</v>
      </c>
      <c r="D9" s="70">
        <v>150</v>
      </c>
      <c r="E9" s="67" t="s">
        <v>123</v>
      </c>
      <c r="F9" s="3"/>
      <c r="G9" s="3" t="s">
        <v>12</v>
      </c>
      <c r="H9" s="3" t="s">
        <v>13</v>
      </c>
      <c r="I9" s="69" t="s">
        <v>14</v>
      </c>
      <c r="J9" s="70" t="s">
        <v>20</v>
      </c>
      <c r="K9" s="70">
        <v>4200</v>
      </c>
      <c r="L9" s="111">
        <v>3</v>
      </c>
      <c r="M9" s="70">
        <v>130</v>
      </c>
      <c r="N9" s="26">
        <v>0.75</v>
      </c>
      <c r="O9" s="70"/>
      <c r="P9" s="86">
        <v>0</v>
      </c>
      <c r="Q9" s="70" t="s">
        <v>124</v>
      </c>
      <c r="R9" s="99">
        <f>K9/1000*'Wskaźniki!'!$D$33+L9*'Wskaźniki!'!$C$29*'Wskaźniki!'!$D$29+M9/1000*'Wskaźniki!'!$C$30*'Wskaźniki!'!$D$30+N9*'Wskaźniki!'!$C$32*'Wskaźniki!'!$D$32+O9/1000*'Wskaźniki!'!$C$37*'Wskaźniki!'!$C$31*'Wskaźniki!'!$D$31+P9*'Wskaźniki!'!$C$34*'Wskaźniki!'!$D$34</f>
        <v>11.111352132</v>
      </c>
      <c r="S9" s="92">
        <f>L9/1000000*'Wskaźniki!'!$J$32*'Wskaźniki!'!$C$29+M9/1000000000*'Wskaźniki!'!$C$30*'Wskaźniki!'!$K$32+N9*'Wskaźniki!'!$C$32/1000000*'Wskaźniki!'!$M$32+O9/1000*'Wskaźniki!'!$C$37*'Wskaźniki!'!$C$31*'Wskaźniki!'!$L$32/1000000+P9*'Wskaźniki!'!$K$32/1000000*'Wskaźniki!'!$C$34</f>
        <v>2.3928300000000003E-2</v>
      </c>
      <c r="T9" s="89">
        <f>(L9/1000*'Wskaźniki!'!$C$29*'Wskaźniki!'!$J$31+M9/1000*'Wskaźniki!'!$C$30*'Wskaźniki!'!$K$32+N9/1000*'Wskaźniki!'!$C$32*'Wskaźniki!'!$M$31)/1000+O9/1000*'Wskaźniki!'!$C$37*'Wskaźniki!'!$C$31*'Wskaźniki!'!$L$31/1000000+P9/1000000*'Wskaźniki!'!$K$31*'Wskaźniki!'!$C$34</f>
        <v>3.9037200000000001E-2</v>
      </c>
      <c r="U9" s="96">
        <f>K9/1000*'Wskaźniki!'!$C$33+L9*'Wskaźniki!'!$C$29+M9/1000*'Wskaźniki!'!$C$30+N9*'Wskaźniki!'!$C$32+O9/1000*'Wskaźniki!'!$C$37*'Wskaźniki!'!$C$31+P9*'Wskaźniki!'!$C$34</f>
        <v>110.7603</v>
      </c>
    </row>
    <row r="10" spans="1:21" x14ac:dyDescent="0.25">
      <c r="A10" s="3">
        <v>6</v>
      </c>
      <c r="B10" s="3" t="s">
        <v>1438</v>
      </c>
      <c r="C10" s="70">
        <v>4</v>
      </c>
      <c r="D10" s="70">
        <v>160</v>
      </c>
      <c r="E10" s="67" t="s">
        <v>123</v>
      </c>
      <c r="F10" s="3"/>
      <c r="G10" s="3" t="s">
        <v>12</v>
      </c>
      <c r="H10" s="3" t="s">
        <v>13</v>
      </c>
      <c r="I10" s="69" t="s">
        <v>14</v>
      </c>
      <c r="J10" s="70" t="s">
        <v>20</v>
      </c>
      <c r="K10" s="70">
        <v>2600</v>
      </c>
      <c r="L10" s="111">
        <v>5.5</v>
      </c>
      <c r="M10" s="70">
        <v>100</v>
      </c>
      <c r="N10" s="26">
        <v>0.25</v>
      </c>
      <c r="O10" s="70"/>
      <c r="P10" s="86">
        <v>0</v>
      </c>
      <c r="Q10" s="70" t="s">
        <v>125</v>
      </c>
      <c r="R10" s="99">
        <f>K10/1000*'Wskaźniki!'!$D$33+L10*'Wskaźniki!'!$C$29*'Wskaźniki!'!$D$29+M10/1000*'Wskaźniki!'!$C$30*'Wskaźniki!'!$D$30+N10*'Wskaźniki!'!$C$32*'Wskaźniki!'!$D$32+O10/1000*'Wskaźniki!'!$C$37*'Wskaźniki!'!$C$31*'Wskaźniki!'!$D$31+P10*'Wskaźniki!'!$C$34*'Wskaźniki!'!$D$34</f>
        <v>15.820970540000001</v>
      </c>
      <c r="S10" s="92">
        <f>L10/1000000*'Wskaźniki!'!$J$32*'Wskaźniki!'!$C$29+M10/1000000000*'Wskaźniki!'!$C$30*'Wskaźniki!'!$K$32+N10*'Wskaźniki!'!$C$32/1000000*'Wskaźniki!'!$M$32+O10/1000*'Wskaźniki!'!$C$37*'Wskaźniki!'!$C$31*'Wskaźniki!'!$L$32/1000000+P10*'Wskaźniki!'!$K$32/1000000*'Wskaźniki!'!$C$34</f>
        <v>3.9481049999999997E-2</v>
      </c>
      <c r="T10" s="89">
        <f>(L10/1000*'Wskaźniki!'!$C$29*'Wskaźniki!'!$J$31+M10/1000*'Wskaźniki!'!$C$30*'Wskaźniki!'!$K$32+N10/1000*'Wskaźniki!'!$C$32*'Wskaźniki!'!$M$31)/1000+O10/1000*'Wskaźniki!'!$C$37*'Wskaźniki!'!$C$31*'Wskaźniki!'!$L$31/1000000+P10/1000000*'Wskaźniki!'!$K$31*'Wskaźniki!'!$C$34</f>
        <v>5.73527E-2</v>
      </c>
      <c r="U10" s="96">
        <f>K10/1000*'Wskaźniki!'!$C$33+L10*'Wskaźniki!'!$C$29+M10/1000*'Wskaźniki!'!$C$30+N10*'Wskaźniki!'!$C$32+O10/1000*'Wskaźniki!'!$C$37*'Wskaźniki!'!$C$31+P10*'Wskaźniki!'!$C$34</f>
        <v>160.60600000000002</v>
      </c>
    </row>
    <row r="11" spans="1:21" x14ac:dyDescent="0.25">
      <c r="A11" s="3">
        <v>7</v>
      </c>
      <c r="B11" s="3" t="s">
        <v>1438</v>
      </c>
      <c r="C11" s="70">
        <v>5</v>
      </c>
      <c r="D11" s="70">
        <v>140</v>
      </c>
      <c r="E11" s="67" t="s">
        <v>123</v>
      </c>
      <c r="F11" s="3"/>
      <c r="G11" s="3" t="s">
        <v>12</v>
      </c>
      <c r="H11" s="3" t="s">
        <v>13</v>
      </c>
      <c r="I11" s="69" t="s">
        <v>14</v>
      </c>
      <c r="J11" s="70" t="s">
        <v>18</v>
      </c>
      <c r="K11" s="70">
        <v>2000</v>
      </c>
      <c r="L11" s="111">
        <v>0.5</v>
      </c>
      <c r="M11" s="70">
        <v>110</v>
      </c>
      <c r="N11" s="26">
        <v>3.75</v>
      </c>
      <c r="O11" s="70"/>
      <c r="P11" s="86">
        <v>0</v>
      </c>
      <c r="Q11" s="70" t="s">
        <v>124</v>
      </c>
      <c r="R11" s="99">
        <f>K11/1000*'Wskaźniki!'!$D$33+L11*'Wskaźniki!'!$C$29*'Wskaźniki!'!$D$29+M11/1000*'Wskaźniki!'!$C$30*'Wskaźniki!'!$D$30+N11*'Wskaźniki!'!$C$32*'Wskaźniki!'!$D$32+O11/1000*'Wskaźniki!'!$C$37*'Wskaźniki!'!$C$31*'Wskaźniki!'!$D$31+P11*'Wskaźniki!'!$C$34*'Wskaźniki!'!$D$34</f>
        <v>3.1684319040000006</v>
      </c>
      <c r="S11" s="92">
        <f>L11/1000000*'Wskaźniki!'!$J$32*'Wskaźniki!'!$C$29+M11/1000000000*'Wskaźniki!'!$C$30*'Wskaźniki!'!$K$32+N11*'Wskaźniki!'!$C$32/1000000*'Wskaźniki!'!$M$32+O11/1000*'Wskaźniki!'!$C$37*'Wskaźniki!'!$C$31*'Wskaźniki!'!$L$32/1000000+P11*'Wskaźniki!'!$K$32/1000000*'Wskaźniki!'!$C$34</f>
        <v>1.8125549999999997E-2</v>
      </c>
      <c r="T11" s="89">
        <f>(L11/1000*'Wskaźniki!'!$C$29*'Wskaźniki!'!$J$31+M11/1000*'Wskaźniki!'!$C$30*'Wskaźniki!'!$K$32+N11/1000*'Wskaźniki!'!$C$32*'Wskaźniki!'!$M$31)/1000+O11/1000*'Wskaźniki!'!$C$37*'Wskaźniki!'!$C$31*'Wskaźniki!'!$L$31/1000000+P11/1000000*'Wskaźniki!'!$K$31*'Wskaźniki!'!$C$34</f>
        <v>5.2311700000000003E-2</v>
      </c>
      <c r="U11" s="96">
        <f>K11/1000*'Wskaźniki!'!$C$33+L11*'Wskaźniki!'!$C$29+M11/1000*'Wskaźniki!'!$C$30+N11*'Wskaźniki!'!$C$32+O11/1000*'Wskaźniki!'!$C$37*'Wskaźniki!'!$C$31+P11*'Wskaźniki!'!$C$34</f>
        <v>83.869100000000003</v>
      </c>
    </row>
    <row r="12" spans="1:21" x14ac:dyDescent="0.25">
      <c r="A12" s="3">
        <v>8</v>
      </c>
      <c r="B12" s="3" t="s">
        <v>1438</v>
      </c>
      <c r="C12" s="70">
        <v>1</v>
      </c>
      <c r="D12" s="70">
        <v>90</v>
      </c>
      <c r="E12" s="67" t="s">
        <v>123</v>
      </c>
      <c r="F12" s="3"/>
      <c r="G12" s="3" t="s">
        <v>12</v>
      </c>
      <c r="H12" s="3" t="s">
        <v>13</v>
      </c>
      <c r="I12" s="69" t="s">
        <v>14</v>
      </c>
      <c r="J12" s="70" t="s">
        <v>20</v>
      </c>
      <c r="K12" s="70">
        <v>600</v>
      </c>
      <c r="L12" s="111">
        <v>3</v>
      </c>
      <c r="M12" s="70">
        <v>110</v>
      </c>
      <c r="N12" s="26">
        <v>4.25</v>
      </c>
      <c r="O12" s="70"/>
      <c r="P12" s="86">
        <v>0</v>
      </c>
      <c r="Q12" s="70" t="s">
        <v>124</v>
      </c>
      <c r="R12" s="99">
        <f>K12/1000*'Wskaźniki!'!$D$33+L12*'Wskaźniki!'!$C$29*'Wskaźniki!'!$D$29+M12/1000*'Wskaźniki!'!$C$30*'Wskaźniki!'!$D$30+N12*'Wskaźniki!'!$C$32*'Wskaźniki!'!$D$32+O12/1000*'Wskaźniki!'!$C$37*'Wskaźniki!'!$C$31*'Wskaźniki!'!$D$31+P12*'Wskaźniki!'!$C$34*'Wskaźniki!'!$D$34</f>
        <v>8.1290714039999994</v>
      </c>
      <c r="S12" s="92">
        <f>L12/1000000*'Wskaźniki!'!$J$32*'Wskaźniki!'!$C$29+M12/1000000000*'Wskaźniki!'!$C$30*'Wskaźniki!'!$K$32+N12*'Wskaźniki!'!$C$32/1000000*'Wskaźniki!'!$M$32+O12/1000*'Wskaźniki!'!$C$37*'Wskaźniki!'!$C$31*'Wskaźniki!'!$L$32/1000000+P12*'Wskaźniki!'!$K$32/1000000*'Wskaźniki!'!$C$34</f>
        <v>3.7578300000000002E-2</v>
      </c>
      <c r="T12" s="89">
        <f>(L12/1000*'Wskaźniki!'!$C$29*'Wskaźniki!'!$J$31+M12/1000*'Wskaźniki!'!$C$30*'Wskaźniki!'!$K$32+N12/1000*'Wskaźniki!'!$C$32*'Wskaźniki!'!$M$31)/1000+O12/1000*'Wskaźniki!'!$C$37*'Wskaźniki!'!$C$31*'Wskaźniki!'!$L$31/1000000+P12/1000000*'Wskaźniki!'!$K$31*'Wskaźniki!'!$C$34</f>
        <v>8.3263199999999996E-2</v>
      </c>
      <c r="U12" s="96">
        <f>K12/1000*'Wskaźniki!'!$C$33+L12*'Wskaźniki!'!$C$29+M12/1000*'Wskaźniki!'!$C$30+N12*'Wskaźniki!'!$C$32+O12/1000*'Wskaźniki!'!$C$37*'Wskaźniki!'!$C$31+P12*'Wskaźniki!'!$C$34</f>
        <v>151.45409999999998</v>
      </c>
    </row>
    <row r="13" spans="1:21" x14ac:dyDescent="0.25">
      <c r="A13" s="3">
        <v>9</v>
      </c>
      <c r="B13" s="3" t="s">
        <v>1438</v>
      </c>
      <c r="C13" s="70">
        <v>4</v>
      </c>
      <c r="D13" s="70">
        <v>170</v>
      </c>
      <c r="E13" s="67" t="s">
        <v>123</v>
      </c>
      <c r="F13" s="3"/>
      <c r="G13" s="3" t="s">
        <v>12</v>
      </c>
      <c r="H13" s="3" t="s">
        <v>13</v>
      </c>
      <c r="I13" s="69" t="s">
        <v>14</v>
      </c>
      <c r="J13" s="70" t="s">
        <v>18</v>
      </c>
      <c r="K13" s="70">
        <v>2800</v>
      </c>
      <c r="L13" s="111">
        <v>2</v>
      </c>
      <c r="M13" s="70">
        <v>70</v>
      </c>
      <c r="N13" s="26">
        <v>1.25</v>
      </c>
      <c r="O13" s="70"/>
      <c r="P13" s="86">
        <v>0</v>
      </c>
      <c r="Q13" s="70" t="s">
        <v>124</v>
      </c>
      <c r="R13" s="99">
        <f>K13/1000*'Wskaźniki!'!$D$33+L13*'Wskaźniki!'!$C$29*'Wskaźniki!'!$D$29+M13/1000*'Wskaźniki!'!$C$30*'Wskaźniki!'!$D$30+N13*'Wskaźniki!'!$C$32*'Wskaźniki!'!$D$32+O13/1000*'Wskaźniki!'!$C$37*'Wskaźniki!'!$C$31*'Wskaźniki!'!$D$31+P13*'Wskaźniki!'!$C$34*'Wskaźniki!'!$D$34</f>
        <v>7.358334148</v>
      </c>
      <c r="S13" s="92">
        <f>L13/1000000*'Wskaźniki!'!$J$32*'Wskaźniki!'!$C$29+M13/1000000000*'Wskaźniki!'!$C$30*'Wskaźniki!'!$K$32+N13*'Wskaźniki!'!$C$32/1000000*'Wskaźniki!'!$M$32+O13/1000*'Wskaźniki!'!$C$37*'Wskaźniki!'!$C$31*'Wskaźniki!'!$L$32/1000000+P13*'Wskaźniki!'!$K$32/1000000*'Wskaźniki!'!$C$34</f>
        <v>1.88772E-2</v>
      </c>
      <c r="T13" s="89">
        <f>(L13/1000*'Wskaźniki!'!$C$29*'Wskaźniki!'!$J$31+M13/1000*'Wskaźniki!'!$C$30*'Wskaźniki!'!$K$32+N13/1000*'Wskaźniki!'!$C$32*'Wskaźniki!'!$M$31)/1000+O13/1000*'Wskaźniki!'!$C$37*'Wskaźniki!'!$C$31*'Wskaźniki!'!$L$31/1000000+P13/1000000*'Wskaźniki!'!$K$31*'Wskaźniki!'!$C$34</f>
        <v>3.55018E-2</v>
      </c>
      <c r="U13" s="96">
        <f>K13/1000*'Wskaźniki!'!$C$33+L13*'Wskaźniki!'!$C$29+M13/1000*'Wskaźniki!'!$C$30+N13*'Wskaźniki!'!$C$32+O13/1000*'Wskaźniki!'!$C$37*'Wskaźniki!'!$C$31+P13*'Wskaźniki!'!$C$34</f>
        <v>84.7517</v>
      </c>
    </row>
    <row r="14" spans="1:21" x14ac:dyDescent="0.25">
      <c r="A14" s="3">
        <v>10</v>
      </c>
      <c r="B14" s="3" t="s">
        <v>1438</v>
      </c>
      <c r="C14" s="70">
        <v>5</v>
      </c>
      <c r="D14" s="70">
        <v>45</v>
      </c>
      <c r="E14" s="67" t="s">
        <v>123</v>
      </c>
      <c r="F14" s="3"/>
      <c r="G14" s="3" t="s">
        <v>12</v>
      </c>
      <c r="H14" s="3" t="s">
        <v>13</v>
      </c>
      <c r="I14" s="69" t="s">
        <v>14</v>
      </c>
      <c r="J14" s="70" t="s">
        <v>20</v>
      </c>
      <c r="K14" s="70">
        <v>1600</v>
      </c>
      <c r="L14" s="111">
        <v>3.5</v>
      </c>
      <c r="M14" s="70">
        <v>70</v>
      </c>
      <c r="N14" s="26">
        <v>2</v>
      </c>
      <c r="O14" s="70"/>
      <c r="P14" s="86">
        <v>0</v>
      </c>
      <c r="Q14" s="70" t="s">
        <v>125</v>
      </c>
      <c r="R14" s="99">
        <f>K14/1000*'Wskaźniki!'!$D$33+L14*'Wskaźniki!'!$C$29*'Wskaźniki!'!$D$29+M14/1000*'Wskaźniki!'!$C$30*'Wskaźniki!'!$D$30+N14*'Wskaźniki!'!$C$32*'Wskaźniki!'!$D$32+O14/1000*'Wskaźniki!'!$C$37*'Wskaźniki!'!$C$31*'Wskaźniki!'!$D$31+P14*'Wskaźniki!'!$C$34*'Wskaźniki!'!$D$34</f>
        <v>10.042397848</v>
      </c>
      <c r="S14" s="92">
        <f>L14/1000000*'Wskaźniki!'!$J$32*'Wskaźniki!'!$C$29+M14/1000000000*'Wskaźniki!'!$C$30*'Wskaźniki!'!$K$32+N14*'Wskaźniki!'!$C$32/1000000*'Wskaźniki!'!$M$32+O14/1000*'Wskaźniki!'!$C$37*'Wskaźniki!'!$C$31*'Wskaźniki!'!$L$32/1000000+P14*'Wskaźniki!'!$K$32/1000000*'Wskaźniki!'!$C$34</f>
        <v>3.2303850000000002E-2</v>
      </c>
      <c r="T14" s="89">
        <f>(L14/1000*'Wskaźniki!'!$C$29*'Wskaźniki!'!$J$31+M14/1000*'Wskaźniki!'!$C$30*'Wskaźniki!'!$K$32+N14/1000*'Wskaźniki!'!$C$32*'Wskaźniki!'!$M$31)/1000+O14/1000*'Wskaźniki!'!$C$37*'Wskaźniki!'!$C$31*'Wskaźniki!'!$L$31/1000000+P14/1000000*'Wskaźniki!'!$K$31*'Wskaźniki!'!$C$34</f>
        <v>5.9758899999999997E-2</v>
      </c>
      <c r="U14" s="96">
        <f>K14/1000*'Wskaźniki!'!$C$33+L14*'Wskaźniki!'!$C$29+M14/1000*'Wskaźniki!'!$C$30+N14*'Wskaźniki!'!$C$32+O14/1000*'Wskaźniki!'!$C$37*'Wskaźniki!'!$C$31+P14*'Wskaźniki!'!$C$34</f>
        <v>131.02670000000001</v>
      </c>
    </row>
    <row r="15" spans="1:21" x14ac:dyDescent="0.25">
      <c r="A15" s="3">
        <v>11</v>
      </c>
      <c r="B15" s="3" t="s">
        <v>1438</v>
      </c>
      <c r="C15" s="70">
        <v>4</v>
      </c>
      <c r="D15" s="70">
        <v>100</v>
      </c>
      <c r="E15" s="67" t="s">
        <v>123</v>
      </c>
      <c r="F15" s="3"/>
      <c r="G15" s="3" t="s">
        <v>12</v>
      </c>
      <c r="H15" s="3" t="s">
        <v>13</v>
      </c>
      <c r="I15" s="69" t="s">
        <v>14</v>
      </c>
      <c r="J15" s="70" t="s">
        <v>20</v>
      </c>
      <c r="K15" s="70">
        <v>1800</v>
      </c>
      <c r="L15" s="111">
        <v>5</v>
      </c>
      <c r="M15" s="70">
        <v>130</v>
      </c>
      <c r="N15" s="26">
        <v>3.75</v>
      </c>
      <c r="O15" s="70"/>
      <c r="P15" s="86">
        <v>0</v>
      </c>
      <c r="Q15" s="70" t="s">
        <v>124</v>
      </c>
      <c r="R15" s="99">
        <f>K15/1000*'Wskaźniki!'!$D$33+L15*'Wskaźniki!'!$C$29*'Wskaźniki!'!$D$29+M15/1000*'Wskaźniki!'!$C$30*'Wskaźniki!'!$D$30+N15*'Wskaźniki!'!$C$32*'Wskaźniki!'!$D$32+O15/1000*'Wskaźniki!'!$C$37*'Wskaźniki!'!$C$31*'Wskaźniki!'!$D$31+P15*'Wskaźniki!'!$C$34*'Wskaźniki!'!$D$34</f>
        <v>14.040503732000003</v>
      </c>
      <c r="S15" s="92">
        <f>L15/1000000*'Wskaźniki!'!$J$32*'Wskaźniki!'!$C$29+M15/1000000000*'Wskaźniki!'!$C$30*'Wskaźniki!'!$K$32+N15*'Wskaźniki!'!$C$32/1000000*'Wskaźniki!'!$M$32+O15/1000*'Wskaźniki!'!$C$37*'Wskaźniki!'!$C$31*'Wskaźniki!'!$L$32/1000000+P15*'Wskaźniki!'!$K$32/1000000*'Wskaźniki!'!$C$34</f>
        <v>4.9630500000000001E-2</v>
      </c>
      <c r="T15" s="89">
        <f>(L15/1000*'Wskaźniki!'!$C$29*'Wskaźniki!'!$J$31+M15/1000*'Wskaźniki!'!$C$30*'Wskaźniki!'!$K$32+N15/1000*'Wskaźniki!'!$C$32*'Wskaźniki!'!$M$31)/1000+O15/1000*'Wskaźniki!'!$C$37*'Wskaźniki!'!$C$31*'Wskaźniki!'!$L$31/1000000+P15/1000000*'Wskaźniki!'!$K$31*'Wskaźniki!'!$C$34</f>
        <v>9.6651999999999988E-2</v>
      </c>
      <c r="U15" s="96">
        <f>K15/1000*'Wskaźniki!'!$C$33+L15*'Wskaźniki!'!$C$29+M15/1000*'Wskaźniki!'!$C$30+N15*'Wskaźniki!'!$C$32+O15/1000*'Wskaźniki!'!$C$37*'Wskaźniki!'!$C$31+P15*'Wskaźniki!'!$C$34</f>
        <v>200.78029999999998</v>
      </c>
    </row>
    <row r="16" spans="1:21" x14ac:dyDescent="0.25">
      <c r="A16" s="3">
        <v>12</v>
      </c>
      <c r="B16" s="3" t="s">
        <v>1438</v>
      </c>
      <c r="C16" s="70">
        <v>5</v>
      </c>
      <c r="D16" s="70">
        <v>100</v>
      </c>
      <c r="E16" s="67" t="s">
        <v>123</v>
      </c>
      <c r="F16" s="3"/>
      <c r="G16" s="3" t="s">
        <v>12</v>
      </c>
      <c r="H16" s="3" t="s">
        <v>13</v>
      </c>
      <c r="I16" s="69" t="s">
        <v>14</v>
      </c>
      <c r="J16" s="70" t="s">
        <v>20</v>
      </c>
      <c r="K16" s="70">
        <v>3800</v>
      </c>
      <c r="L16" s="111">
        <v>0</v>
      </c>
      <c r="M16" s="70">
        <v>170</v>
      </c>
      <c r="N16" s="26">
        <v>17</v>
      </c>
      <c r="O16" s="70"/>
      <c r="P16" s="86">
        <v>0</v>
      </c>
      <c r="Q16" s="70" t="s">
        <v>125</v>
      </c>
      <c r="R16" s="99">
        <f>K16/1000*'Wskaźniki!'!$D$33+L16*'Wskaźniki!'!$C$29*'Wskaźniki!'!$D$29+M16/1000*'Wskaźniki!'!$C$30*'Wskaźniki!'!$D$30+N16*'Wskaźniki!'!$C$32*'Wskaźniki!'!$D$32+O16/1000*'Wskaźniki!'!$C$37*'Wskaźniki!'!$C$31*'Wskaźniki!'!$D$31+P16*'Wskaźniki!'!$C$34*'Wskaźniki!'!$D$34</f>
        <v>3.5877861879999999</v>
      </c>
      <c r="S16" s="92">
        <f>L16/1000000*'Wskaźniki!'!$J$32*'Wskaźniki!'!$C$29+M16/1000000000*'Wskaźniki!'!$C$30*'Wskaźniki!'!$K$32+N16*'Wskaźniki!'!$C$32/1000000*'Wskaźniki!'!$M$32+O16/1000*'Wskaźniki!'!$C$37*'Wskaźniki!'!$C$31*'Wskaźniki!'!$L$32/1000000+P16*'Wskaźniki!'!$K$32/1000000*'Wskaźniki!'!$C$34</f>
        <v>6.6299999999999998E-2</v>
      </c>
      <c r="T16" s="89">
        <f>(L16/1000*'Wskaźniki!'!$C$29*'Wskaźniki!'!$J$31+M16/1000*'Wskaźniki!'!$C$30*'Wskaźniki!'!$K$32+N16/1000*'Wskaźniki!'!$C$32*'Wskaźniki!'!$M$31)/1000+O16/1000*'Wskaźniki!'!$C$37*'Wskaźniki!'!$C$31*'Wskaźniki!'!$L$31/1000000+P16/1000000*'Wskaźniki!'!$K$31*'Wskaźniki!'!$C$34</f>
        <v>0.21481199999999998</v>
      </c>
      <c r="U16" s="96">
        <f>K16/1000*'Wskaźniki!'!$C$33+L16*'Wskaźniki!'!$C$29+M16/1000*'Wskaźniki!'!$C$30+N16*'Wskaźniki!'!$C$32+O16/1000*'Wskaźniki!'!$C$37*'Wskaźniki!'!$C$31+P16*'Wskaźniki!'!$C$34</f>
        <v>286.92269999999996</v>
      </c>
    </row>
    <row r="17" spans="1:21" x14ac:dyDescent="0.25">
      <c r="A17" s="3">
        <v>13</v>
      </c>
      <c r="B17" s="3" t="s">
        <v>1438</v>
      </c>
      <c r="C17" s="70">
        <v>5</v>
      </c>
      <c r="D17" s="70">
        <v>220</v>
      </c>
      <c r="E17" s="67" t="s">
        <v>123</v>
      </c>
      <c r="F17" s="3"/>
      <c r="G17" s="3" t="s">
        <v>12</v>
      </c>
      <c r="H17" s="3" t="s">
        <v>13</v>
      </c>
      <c r="I17" s="69" t="s">
        <v>14</v>
      </c>
      <c r="J17" s="70" t="s">
        <v>20</v>
      </c>
      <c r="K17" s="70">
        <v>2500</v>
      </c>
      <c r="L17" s="111">
        <v>4</v>
      </c>
      <c r="M17" s="70">
        <v>300</v>
      </c>
      <c r="N17" s="26">
        <v>0</v>
      </c>
      <c r="O17" s="70">
        <v>4000</v>
      </c>
      <c r="P17" s="86">
        <v>0</v>
      </c>
      <c r="Q17" s="70" t="s">
        <v>124</v>
      </c>
      <c r="R17" s="99">
        <f>K17/1000*'Wskaźniki!'!$D$33+L17*'Wskaźniki!'!$C$29*'Wskaźniki!'!$D$29+M17/1000*'Wskaźniki!'!$C$30*'Wskaźniki!'!$D$30+N17*'Wskaźniki!'!$C$32*'Wskaźniki!'!$D$32+O17/1000*'Wskaźniki!'!$C$37*'Wskaźniki!'!$C$31*'Wskaźniki!'!$D$31+P17*'Wskaźniki!'!$C$34*'Wskaźniki!'!$D$34</f>
        <v>23.014705176</v>
      </c>
      <c r="S17" s="92">
        <f>L17/1000000*'Wskaźniki!'!$J$32*'Wskaźniki!'!$C$29+M17/1000000000*'Wskaźniki!'!$C$30*'Wskaźniki!'!$K$32+N17*'Wskaźniki!'!$C$32/1000000*'Wskaźniki!'!$M$32+O17/1000*'Wskaźniki!'!$C$37*'Wskaźniki!'!$C$31*'Wskaźniki!'!$L$32/1000000+P17*'Wskaźniki!'!$K$32/1000000*'Wskaźniki!'!$C$34</f>
        <v>2.9354783999999998E-2</v>
      </c>
      <c r="T17" s="89">
        <f>(L17/1000*'Wskaźniki!'!$C$29*'Wskaźniki!'!$J$31+M17/1000*'Wskaźniki!'!$C$30*'Wskaźniki!'!$K$32+N17/1000*'Wskaźniki!'!$C$32*'Wskaźniki!'!$M$31)/1000+O17/1000*'Wskaźniki!'!$C$37*'Wskaźniki!'!$C$31*'Wskaźniki!'!$L$31/1000000+P17/1000000*'Wskaźniki!'!$K$31*'Wskaźniki!'!$C$34</f>
        <v>3.98187152E-2</v>
      </c>
      <c r="U17" s="96">
        <f>K17/1000*'Wskaźniki!'!$C$33+L17*'Wskaźniki!'!$C$29+M17/1000*'Wskaźniki!'!$C$30+N17*'Wskaźniki!'!$C$32+O17/1000*'Wskaźniki!'!$C$37*'Wskaźniki!'!$C$31+P17*'Wskaźniki!'!$C$34</f>
        <v>261.95139999999998</v>
      </c>
    </row>
    <row r="18" spans="1:21" x14ac:dyDescent="0.25">
      <c r="A18" s="3">
        <v>14</v>
      </c>
      <c r="B18" s="3" t="s">
        <v>1438</v>
      </c>
      <c r="C18" s="70">
        <v>2</v>
      </c>
      <c r="D18" s="70">
        <v>100</v>
      </c>
      <c r="E18" s="67" t="s">
        <v>126</v>
      </c>
      <c r="F18" s="3"/>
      <c r="G18" s="3" t="s">
        <v>12</v>
      </c>
      <c r="H18" s="3" t="s">
        <v>1440</v>
      </c>
      <c r="I18" s="69" t="s">
        <v>14</v>
      </c>
      <c r="J18" s="70" t="s">
        <v>18</v>
      </c>
      <c r="K18" s="70">
        <v>4100</v>
      </c>
      <c r="L18" s="111">
        <v>3</v>
      </c>
      <c r="M18" s="70">
        <v>70</v>
      </c>
      <c r="N18" s="26">
        <v>0.5</v>
      </c>
      <c r="O18" s="70"/>
      <c r="P18" s="86">
        <v>0</v>
      </c>
      <c r="Q18" s="70" t="s">
        <v>124</v>
      </c>
      <c r="R18" s="99">
        <f>K18/1000*'Wskaźniki!'!$D$33+L18*'Wskaźniki!'!$C$29*'Wskaźniki!'!$D$29+M18/1000*'Wskaźniki!'!$C$30*'Wskaźniki!'!$D$30+N18*'Wskaźniki!'!$C$32*'Wskaźniki!'!$D$32+O18/1000*'Wskaźniki!'!$C$37*'Wskaźniki!'!$C$31*'Wskaźniki!'!$D$31+P18*'Wskaźniki!'!$C$34*'Wskaźniki!'!$D$34</f>
        <v>10.852909948000001</v>
      </c>
      <c r="S18" s="92">
        <f>L18/1000000*'Wskaźniki!'!$J$32*'Wskaźniki!'!$C$29+M18/1000000000*'Wskaźniki!'!$C$30*'Wskaźniki!'!$K$32+N18*'Wskaźniki!'!$C$32/1000000*'Wskaźniki!'!$M$32+O18/1000*'Wskaźniki!'!$C$37*'Wskaźniki!'!$C$31*'Wskaźniki!'!$L$32/1000000+P18*'Wskaźniki!'!$K$32/1000000*'Wskaźniki!'!$C$34</f>
        <v>2.2953300000000003E-2</v>
      </c>
      <c r="T18" s="89">
        <f>(L18/1000*'Wskaźniki!'!$C$29*'Wskaźniki!'!$J$31+M18/1000*'Wskaźniki!'!$C$30*'Wskaźniki!'!$K$32+N18/1000*'Wskaźniki!'!$C$32*'Wskaźniki!'!$M$31)/1000+O18/1000*'Wskaźniki!'!$C$37*'Wskaźniki!'!$C$31*'Wskaźniki!'!$L$31/1000000+P18/1000000*'Wskaźniki!'!$K$31*'Wskaźniki!'!$C$34</f>
        <v>3.5878199999999999E-2</v>
      </c>
      <c r="U18" s="96">
        <f>K18/1000*'Wskaźniki!'!$C$33+L18*'Wskaźniki!'!$C$29+M18/1000*'Wskaźniki!'!$C$30+N18*'Wskaźniki!'!$C$32+O18/1000*'Wskaźniki!'!$C$37*'Wskaźniki!'!$C$31+P18*'Wskaźniki!'!$C$34</f>
        <v>103.6617</v>
      </c>
    </row>
    <row r="19" spans="1:21" x14ac:dyDescent="0.25">
      <c r="A19" s="3">
        <v>15</v>
      </c>
      <c r="B19" s="3" t="s">
        <v>1438</v>
      </c>
      <c r="C19" s="70">
        <v>6</v>
      </c>
      <c r="D19" s="70">
        <v>150</v>
      </c>
      <c r="E19" s="67" t="s">
        <v>123</v>
      </c>
      <c r="F19" s="3"/>
      <c r="G19" s="3" t="s">
        <v>12</v>
      </c>
      <c r="H19" s="3" t="s">
        <v>13</v>
      </c>
      <c r="I19" s="69" t="s">
        <v>14</v>
      </c>
      <c r="J19" s="70" t="s">
        <v>20</v>
      </c>
      <c r="K19" s="70">
        <v>2400</v>
      </c>
      <c r="L19" s="111">
        <v>6</v>
      </c>
      <c r="M19" s="70">
        <v>270</v>
      </c>
      <c r="N19" s="26">
        <v>0.25</v>
      </c>
      <c r="O19" s="70"/>
      <c r="P19" s="86">
        <v>0</v>
      </c>
      <c r="Q19" s="70" t="s">
        <v>125</v>
      </c>
      <c r="R19" s="99">
        <f>K19/1000*'Wskaźniki!'!$D$33+L19*'Wskaźniki!'!$C$29*'Wskaźniki!'!$D$29+M19/1000*'Wskaźniki!'!$C$30*'Wskaźniki!'!$D$30+N19*'Wskaźniki!'!$C$32*'Wskaźniki!'!$D$32+O19/1000*'Wskaźniki!'!$C$37*'Wskaźniki!'!$C$31*'Wskaźniki!'!$D$31+P19*'Wskaźniki!'!$C$34*'Wskaźniki!'!$D$34</f>
        <v>17.380244628</v>
      </c>
      <c r="S19" s="92">
        <f>L19/1000000*'Wskaźniki!'!$J$32*'Wskaźniki!'!$C$29+M19/1000000000*'Wskaźniki!'!$C$30*'Wskaźniki!'!$K$32+N19*'Wskaźniki!'!$C$32/1000000*'Wskaźniki!'!$M$32+O19/1000*'Wskaźniki!'!$C$37*'Wskaźniki!'!$C$31*'Wskaźniki!'!$L$32/1000000+P19*'Wskaźniki!'!$K$32/1000000*'Wskaźniki!'!$C$34</f>
        <v>4.2981600000000002E-2</v>
      </c>
      <c r="T19" s="89">
        <f>(L19/1000*'Wskaźniki!'!$C$29*'Wskaźniki!'!$J$31+M19/1000*'Wskaźniki!'!$C$30*'Wskaźniki!'!$K$32+N19/1000*'Wskaźniki!'!$C$32*'Wskaźniki!'!$M$31)/1000+O19/1000*'Wskaźniki!'!$C$37*'Wskaźniki!'!$C$31*'Wskaźniki!'!$L$31/1000000+P19/1000000*'Wskaźniki!'!$K$31*'Wskaźniki!'!$C$34</f>
        <v>6.2279399999999999E-2</v>
      </c>
      <c r="U19" s="96">
        <f>K19/1000*'Wskaźniki!'!$C$33+L19*'Wskaźniki!'!$C$29+M19/1000*'Wskaźniki!'!$C$30+N19*'Wskaźniki!'!$C$32+O19/1000*'Wskaźniki!'!$C$37*'Wskaźniki!'!$C$31+P19*'Wskaźniki!'!$C$34</f>
        <v>180.89369999999997</v>
      </c>
    </row>
    <row r="20" spans="1:21" x14ac:dyDescent="0.25">
      <c r="A20" s="3">
        <v>16</v>
      </c>
      <c r="B20" s="3" t="s">
        <v>1438</v>
      </c>
      <c r="C20" s="70">
        <v>5</v>
      </c>
      <c r="D20" s="70">
        <v>120</v>
      </c>
      <c r="E20" s="67" t="s">
        <v>123</v>
      </c>
      <c r="F20" s="3"/>
      <c r="G20" s="3" t="s">
        <v>12</v>
      </c>
      <c r="H20" s="3" t="s">
        <v>13</v>
      </c>
      <c r="I20" s="69" t="s">
        <v>14</v>
      </c>
      <c r="J20" s="70" t="s">
        <v>20</v>
      </c>
      <c r="K20" s="70">
        <v>1600</v>
      </c>
      <c r="L20" s="111">
        <v>3.5</v>
      </c>
      <c r="M20" s="70">
        <v>130</v>
      </c>
      <c r="N20" s="26">
        <v>0</v>
      </c>
      <c r="O20" s="70"/>
      <c r="P20" s="86">
        <v>0</v>
      </c>
      <c r="Q20" s="70" t="s">
        <v>124</v>
      </c>
      <c r="R20" s="99">
        <f>K20/1000*'Wskaźniki!'!$D$33+L20*'Wskaźniki!'!$C$29*'Wskaźniki!'!$D$29+M20/1000*'Wskaźniki!'!$C$30*'Wskaźniki!'!$D$30+N20*'Wskaźniki!'!$C$32*'Wskaźniki!'!$D$32+O20/1000*'Wskaźniki!'!$C$37*'Wskaźniki!'!$C$31*'Wskaźniki!'!$D$31+P20*'Wskaźniki!'!$C$34*'Wskaźniki!'!$D$34</f>
        <v>10.219640032000001</v>
      </c>
      <c r="S20" s="92">
        <f>L20/1000000*'Wskaźniki!'!$J$32*'Wskaźniki!'!$C$29+M20/1000000000*'Wskaźniki!'!$C$30*'Wskaźniki!'!$K$32+N20*'Wskaźniki!'!$C$32/1000000*'Wskaźniki!'!$M$32+O20/1000*'Wskaźniki!'!$C$37*'Wskaźniki!'!$C$31*'Wskaźniki!'!$L$32/1000000+P20*'Wskaźniki!'!$K$32/1000000*'Wskaźniki!'!$C$34</f>
        <v>2.4503850000000001E-2</v>
      </c>
      <c r="T20" s="89">
        <f>(L20/1000*'Wskaźniki!'!$C$29*'Wskaźniki!'!$J$31+M20/1000*'Wskaźniki!'!$C$30*'Wskaźniki!'!$K$32+N20/1000*'Wskaźniki!'!$C$32*'Wskaźniki!'!$M$31)/1000+O20/1000*'Wskaźniki!'!$C$37*'Wskaźniki!'!$C$31*'Wskaźniki!'!$L$31/1000000+P20/1000000*'Wskaźniki!'!$K$31*'Wskaźniki!'!$C$34</f>
        <v>3.4486900000000001E-2</v>
      </c>
      <c r="U20" s="96">
        <f>K20/1000*'Wskaźniki!'!$C$33+L20*'Wskaźniki!'!$C$29+M20/1000*'Wskaźniki!'!$C$30+N20*'Wskaźniki!'!$C$32+O20/1000*'Wskaźniki!'!$C$37*'Wskaźniki!'!$C$31+P20*'Wskaźniki!'!$C$34</f>
        <v>102.6653</v>
      </c>
    </row>
    <row r="21" spans="1:21" x14ac:dyDescent="0.25">
      <c r="A21" s="3">
        <v>17</v>
      </c>
      <c r="B21" s="3" t="s">
        <v>1438</v>
      </c>
      <c r="C21" s="70">
        <v>2</v>
      </c>
      <c r="D21" s="70">
        <v>90</v>
      </c>
      <c r="E21" s="67" t="s">
        <v>123</v>
      </c>
      <c r="F21" s="3"/>
      <c r="G21" s="3" t="s">
        <v>12</v>
      </c>
      <c r="H21" s="3" t="s">
        <v>13</v>
      </c>
      <c r="I21" s="69" t="s">
        <v>14</v>
      </c>
      <c r="J21" s="70" t="s">
        <v>18</v>
      </c>
      <c r="K21" s="70">
        <v>800</v>
      </c>
      <c r="L21" s="111">
        <v>2.5</v>
      </c>
      <c r="M21" s="70">
        <v>130</v>
      </c>
      <c r="N21" s="26">
        <v>0.5</v>
      </c>
      <c r="O21" s="70"/>
      <c r="P21" s="86">
        <v>0</v>
      </c>
      <c r="Q21" s="70" t="s">
        <v>124</v>
      </c>
      <c r="R21" s="99">
        <f>K21/1000*'Wskaźniki!'!$D$33+L21*'Wskaźniki!'!$C$29*'Wskaźniki!'!$D$29+M21/1000*'Wskaźniki!'!$C$30*'Wskaźniki!'!$D$30+N21*'Wskaźniki!'!$C$32*'Wskaźniki!'!$D$32+O21/1000*'Wskaźniki!'!$C$37*'Wskaźniki!'!$C$31*'Wskaźniki!'!$D$31+P21*'Wskaźniki!'!$C$34*'Wskaźniki!'!$D$34</f>
        <v>7.1310642320000017</v>
      </c>
      <c r="S21" s="92">
        <f>L21/1000000*'Wskaźniki!'!$J$32*'Wskaźniki!'!$C$29+M21/1000000000*'Wskaźniki!'!$C$30*'Wskaźniki!'!$K$32+N21*'Wskaźniki!'!$C$32/1000000*'Wskaźniki!'!$M$32+O21/1000*'Wskaźniki!'!$C$37*'Wskaźniki!'!$C$31*'Wskaźniki!'!$L$32/1000000+P21*'Wskaźniki!'!$K$32/1000000*'Wskaźniki!'!$C$34</f>
        <v>1.9452750000000001E-2</v>
      </c>
      <c r="T21" s="89">
        <f>(L21/1000*'Wskaźniki!'!$C$29*'Wskaźniki!'!$J$31+M21/1000*'Wskaźniki!'!$C$30*'Wskaźniki!'!$K$32+N21/1000*'Wskaźniki!'!$C$32*'Wskaźniki!'!$M$31)/1000+O21/1000*'Wskaźniki!'!$C$37*'Wskaźniki!'!$C$31*'Wskaźniki!'!$L$31/1000000+P21/1000000*'Wskaźniki!'!$K$31*'Wskaźniki!'!$C$34</f>
        <v>3.0951499999999996E-2</v>
      </c>
      <c r="U21" s="96">
        <f>K21/1000*'Wskaźniki!'!$C$33+L21*'Wskaźniki!'!$C$29+M21/1000*'Wskaźniki!'!$C$30+N21*'Wskaźniki!'!$C$32+O21/1000*'Wskaźniki!'!$C$37*'Wskaźniki!'!$C$31+P21*'Wskaźniki!'!$C$34</f>
        <v>81.655299999999997</v>
      </c>
    </row>
    <row r="22" spans="1:21" x14ac:dyDescent="0.25">
      <c r="A22" s="3">
        <v>18</v>
      </c>
      <c r="B22" s="3" t="s">
        <v>1438</v>
      </c>
      <c r="C22" s="70">
        <v>4</v>
      </c>
      <c r="D22" s="70">
        <v>105</v>
      </c>
      <c r="E22" s="67" t="s">
        <v>123</v>
      </c>
      <c r="F22" s="3"/>
      <c r="G22" s="3" t="s">
        <v>12</v>
      </c>
      <c r="H22" s="3" t="s">
        <v>13</v>
      </c>
      <c r="I22" s="69" t="s">
        <v>14</v>
      </c>
      <c r="J22" s="70" t="s">
        <v>20</v>
      </c>
      <c r="K22" s="70">
        <v>2100</v>
      </c>
      <c r="L22" s="111">
        <v>4</v>
      </c>
      <c r="M22" s="70">
        <v>260</v>
      </c>
      <c r="N22" s="26">
        <v>0</v>
      </c>
      <c r="O22" s="70"/>
      <c r="P22" s="86">
        <v>0</v>
      </c>
      <c r="Q22" s="70" t="s">
        <v>124</v>
      </c>
      <c r="R22" s="99">
        <f>K22/1000*'Wskaźniki!'!$D$33+L22*'Wskaźniki!'!$C$29*'Wskaźniki!'!$D$29+M22/1000*'Wskaźniki!'!$C$30*'Wskaźniki!'!$D$30+N22*'Wskaźniki!'!$C$32*'Wskaźniki!'!$D$32+O22/1000*'Wskaźniki!'!$C$37*'Wskaźniki!'!$C$31*'Wskaźniki!'!$D$31+P22*'Wskaźniki!'!$C$34*'Wskaźniki!'!$D$34</f>
        <v>12.229152664000001</v>
      </c>
      <c r="S22" s="92">
        <f>L22/1000000*'Wskaźniki!'!$J$32*'Wskaźniki!'!$C$29+M22/1000000000*'Wskaźniki!'!$C$30*'Wskaźniki!'!$K$32+N22*'Wskaźniki!'!$C$32/1000000*'Wskaźniki!'!$M$32+O22/1000*'Wskaźniki!'!$C$37*'Wskaźniki!'!$C$31*'Wskaźniki!'!$L$32/1000000+P22*'Wskaźniki!'!$K$32/1000000*'Wskaźniki!'!$C$34</f>
        <v>2.8004399999999999E-2</v>
      </c>
      <c r="T22" s="89">
        <f>(L22/1000*'Wskaźniki!'!$C$29*'Wskaźniki!'!$J$31+M22/1000*'Wskaźniki!'!$C$30*'Wskaźniki!'!$K$32+N22/1000*'Wskaźniki!'!$C$32*'Wskaźniki!'!$M$31)/1000+O22/1000*'Wskaźniki!'!$C$37*'Wskaźniki!'!$C$31*'Wskaźniki!'!$L$31/1000000+P22/1000000*'Wskaźniki!'!$K$31*'Wskaźniki!'!$C$34</f>
        <v>3.94136E-2</v>
      </c>
      <c r="U22" s="96">
        <f>K22/1000*'Wskaźniki!'!$C$33+L22*'Wskaźniki!'!$C$29+M22/1000*'Wskaźniki!'!$C$30+N22*'Wskaźniki!'!$C$32+O22/1000*'Wskaźniki!'!$C$37*'Wskaźniki!'!$C$31+P22*'Wskaźniki!'!$C$34</f>
        <v>123.5806</v>
      </c>
    </row>
    <row r="23" spans="1:21" x14ac:dyDescent="0.25">
      <c r="A23" s="3">
        <v>19</v>
      </c>
      <c r="B23" s="3" t="s">
        <v>1438</v>
      </c>
      <c r="C23" s="70">
        <v>5</v>
      </c>
      <c r="D23" s="70">
        <v>65</v>
      </c>
      <c r="E23" s="67" t="s">
        <v>1441</v>
      </c>
      <c r="F23" s="3"/>
      <c r="G23" s="3" t="s">
        <v>12</v>
      </c>
      <c r="H23" s="3" t="s">
        <v>13</v>
      </c>
      <c r="I23" s="69" t="s">
        <v>14</v>
      </c>
      <c r="J23" s="70" t="s">
        <v>20</v>
      </c>
      <c r="K23" s="70">
        <v>1500</v>
      </c>
      <c r="L23" s="111">
        <v>4</v>
      </c>
      <c r="M23" s="70">
        <v>260</v>
      </c>
      <c r="N23" s="26">
        <v>1.25</v>
      </c>
      <c r="O23" s="70"/>
      <c r="P23" s="86">
        <v>0</v>
      </c>
      <c r="Q23" s="70" t="s">
        <v>124</v>
      </c>
      <c r="R23" s="99">
        <f>K23/1000*'Wskaźniki!'!$D$33+L23*'Wskaźniki!'!$C$29*'Wskaźniki!'!$D$29+M23/1000*'Wskaźniki!'!$C$30*'Wskaźniki!'!$D$30+N23*'Wskaźniki!'!$C$32*'Wskaźniki!'!$D$32+O23/1000*'Wskaźniki!'!$C$37*'Wskaźniki!'!$C$31*'Wskaźniki!'!$D$31+P23*'Wskaźniki!'!$C$34*'Wskaźniki!'!$D$34</f>
        <v>11.741952664000001</v>
      </c>
      <c r="S23" s="92">
        <f>L23/1000000*'Wskaźniki!'!$J$32*'Wskaźniki!'!$C$29+M23/1000000000*'Wskaźniki!'!$C$30*'Wskaźniki!'!$K$32+N23*'Wskaźniki!'!$C$32/1000000*'Wskaźniki!'!$M$32+O23/1000*'Wskaźniki!'!$C$37*'Wskaźniki!'!$C$31*'Wskaźniki!'!$L$32/1000000+P23*'Wskaźniki!'!$K$32/1000000*'Wskaźniki!'!$C$34</f>
        <v>3.2879399999999996E-2</v>
      </c>
      <c r="T23" s="89">
        <f>(L23/1000*'Wskaźniki!'!$C$29*'Wskaźniki!'!$J$31+M23/1000*'Wskaźniki!'!$C$30*'Wskaźniki!'!$K$32+N23/1000*'Wskaźniki!'!$C$32*'Wskaźniki!'!$M$31)/1000+O23/1000*'Wskaźniki!'!$C$37*'Wskaźniki!'!$C$31*'Wskaźniki!'!$L$31/1000000+P23/1000000*'Wskaźniki!'!$K$31*'Wskaźniki!'!$C$34</f>
        <v>5.5208600000000004E-2</v>
      </c>
      <c r="U23" s="96">
        <f>K23/1000*'Wskaźniki!'!$C$33+L23*'Wskaźniki!'!$C$29+M23/1000*'Wskaźniki!'!$C$30+N23*'Wskaźniki!'!$C$32+O23/1000*'Wskaźniki!'!$C$37*'Wskaźniki!'!$C$31+P23*'Wskaźniki!'!$C$34</f>
        <v>140.92060000000001</v>
      </c>
    </row>
    <row r="24" spans="1:21" x14ac:dyDescent="0.25">
      <c r="A24" s="3">
        <v>20</v>
      </c>
      <c r="B24" s="3" t="s">
        <v>1438</v>
      </c>
      <c r="C24" s="70">
        <v>4</v>
      </c>
      <c r="D24" s="70">
        <v>170</v>
      </c>
      <c r="E24" s="67" t="s">
        <v>123</v>
      </c>
      <c r="F24" s="3"/>
      <c r="G24" s="3" t="s">
        <v>1439</v>
      </c>
      <c r="H24" s="3" t="s">
        <v>1440</v>
      </c>
      <c r="I24" s="69" t="s">
        <v>14</v>
      </c>
      <c r="J24" s="70" t="s">
        <v>20</v>
      </c>
      <c r="K24" s="70">
        <v>2300</v>
      </c>
      <c r="L24" s="111">
        <v>0</v>
      </c>
      <c r="M24" s="70">
        <v>80</v>
      </c>
      <c r="N24" s="26">
        <v>6</v>
      </c>
      <c r="O24" s="70"/>
      <c r="P24" s="86">
        <v>0</v>
      </c>
      <c r="Q24" s="70" t="s">
        <v>124</v>
      </c>
      <c r="R24" s="99">
        <f>K24/1000*'Wskaźniki!'!$D$33+L24*'Wskaźniki!'!$C$29*'Wskaźniki!'!$D$29+M24/1000*'Wskaźniki!'!$C$30*'Wskaźniki!'!$D$30+N24*'Wskaźniki!'!$C$32*'Wskaźniki!'!$D$32+O24/1000*'Wskaźniki!'!$C$37*'Wskaźniki!'!$C$31*'Wskaźniki!'!$D$31+P24*'Wskaźniki!'!$C$34*'Wskaźniki!'!$D$34</f>
        <v>2.1039229119999998</v>
      </c>
      <c r="S24" s="92">
        <f>L24/1000000*'Wskaźniki!'!$J$32*'Wskaźniki!'!$C$29+M24/1000000000*'Wskaźniki!'!$C$30*'Wskaźniki!'!$K$32+N24*'Wskaźniki!'!$C$32/1000000*'Wskaźniki!'!$M$32+O24/1000*'Wskaźniki!'!$C$37*'Wskaźniki!'!$C$31*'Wskaźniki!'!$L$32/1000000+P24*'Wskaźniki!'!$K$32/1000000*'Wskaźniki!'!$C$34</f>
        <v>2.3400000000000001E-2</v>
      </c>
      <c r="T24" s="89">
        <f>(L24/1000*'Wskaźniki!'!$C$29*'Wskaźniki!'!$J$31+M24/1000*'Wskaźniki!'!$C$30*'Wskaźniki!'!$K$32+N24/1000*'Wskaźniki!'!$C$32*'Wskaźniki!'!$M$31)/1000+O24/1000*'Wskaźniki!'!$C$37*'Wskaźniki!'!$C$31*'Wskaźniki!'!$L$31/1000000+P24/1000000*'Wskaźniki!'!$K$31*'Wskaźniki!'!$C$34</f>
        <v>7.5816000000000008E-2</v>
      </c>
      <c r="U24" s="96">
        <f>K24/1000*'Wskaźniki!'!$C$33+L24*'Wskaźniki!'!$C$29+M24/1000*'Wskaźniki!'!$C$30+N24*'Wskaźniki!'!$C$32+O24/1000*'Wskaźniki!'!$C$37*'Wskaźniki!'!$C$31+P24*'Wskaźniki!'!$C$34</f>
        <v>105.6648</v>
      </c>
    </row>
    <row r="25" spans="1:21" x14ac:dyDescent="0.25">
      <c r="A25" s="3">
        <v>21</v>
      </c>
      <c r="B25" s="3" t="s">
        <v>1438</v>
      </c>
      <c r="C25" s="70">
        <v>5</v>
      </c>
      <c r="D25" s="70">
        <v>80</v>
      </c>
      <c r="E25" s="67" t="s">
        <v>123</v>
      </c>
      <c r="F25" s="3"/>
      <c r="G25" s="3" t="s">
        <v>12</v>
      </c>
      <c r="H25" s="3" t="s">
        <v>1440</v>
      </c>
      <c r="I25" s="69" t="s">
        <v>14</v>
      </c>
      <c r="J25" s="70" t="s">
        <v>18</v>
      </c>
      <c r="K25" s="70">
        <v>1500</v>
      </c>
      <c r="L25" s="111">
        <v>2.5</v>
      </c>
      <c r="M25" s="70">
        <v>90</v>
      </c>
      <c r="N25" s="26">
        <v>1.25</v>
      </c>
      <c r="O25" s="70"/>
      <c r="P25" s="86">
        <v>0</v>
      </c>
      <c r="Q25" s="70" t="s">
        <v>124</v>
      </c>
      <c r="R25" s="99">
        <f>K25/1000*'Wskaźniki!'!$D$33+L25*'Wskaźniki!'!$C$29*'Wskaźniki!'!$D$29+M25/1000*'Wskaźniki!'!$C$30*'Wskaźniki!'!$D$30+N25*'Wskaźniki!'!$C$32*'Wskaźniki!'!$D$32+O25/1000*'Wskaźniki!'!$C$37*'Wskaźniki!'!$C$31*'Wskaźniki!'!$D$31+P25*'Wskaźniki!'!$C$34*'Wskaźniki!'!$D$34</f>
        <v>7.5813027760000011</v>
      </c>
      <c r="S25" s="92">
        <f>L25/1000000*'Wskaźniki!'!$J$32*'Wskaźniki!'!$C$29+M25/1000000000*'Wskaźniki!'!$C$30*'Wskaźniki!'!$K$32+N25*'Wskaźniki!'!$C$32/1000000*'Wskaźniki!'!$M$32+O25/1000*'Wskaźniki!'!$C$37*'Wskaźniki!'!$C$31*'Wskaźniki!'!$L$32/1000000+P25*'Wskaźniki!'!$K$32/1000000*'Wskaźniki!'!$C$34</f>
        <v>2.2377750000000002E-2</v>
      </c>
      <c r="T25" s="89">
        <f>(L25/1000*'Wskaźniki!'!$C$29*'Wskaźniki!'!$J$31+M25/1000*'Wskaźniki!'!$C$30*'Wskaźniki!'!$K$32+N25/1000*'Wskaźniki!'!$C$32*'Wskaźniki!'!$M$31)/1000+O25/1000*'Wskaźniki!'!$C$37*'Wskaźniki!'!$C$31*'Wskaźniki!'!$L$31/1000000+P25/1000000*'Wskaźniki!'!$K$31*'Wskaźniki!'!$C$34</f>
        <v>4.0428499999999999E-2</v>
      </c>
      <c r="U25" s="96">
        <f>K25/1000*'Wskaźniki!'!$C$33+L25*'Wskaźniki!'!$C$29+M25/1000*'Wskaźniki!'!$C$30+N25*'Wskaźniki!'!$C$32+O25/1000*'Wskaźniki!'!$C$37*'Wskaźniki!'!$C$31+P25*'Wskaźniki!'!$C$34</f>
        <v>93.982900000000015</v>
      </c>
    </row>
    <row r="26" spans="1:21" x14ac:dyDescent="0.25">
      <c r="A26" s="3">
        <v>22</v>
      </c>
      <c r="B26" s="3" t="s">
        <v>1438</v>
      </c>
      <c r="C26" s="70">
        <v>2</v>
      </c>
      <c r="D26" s="70">
        <v>75</v>
      </c>
      <c r="E26" s="67" t="s">
        <v>123</v>
      </c>
      <c r="F26" s="3"/>
      <c r="G26" s="3" t="s">
        <v>12</v>
      </c>
      <c r="H26" s="3" t="s">
        <v>1442</v>
      </c>
      <c r="I26" s="69" t="s">
        <v>14</v>
      </c>
      <c r="J26" s="70" t="s">
        <v>20</v>
      </c>
      <c r="K26" s="70">
        <v>900</v>
      </c>
      <c r="L26" s="111">
        <v>1.5</v>
      </c>
      <c r="M26" s="70">
        <v>90</v>
      </c>
      <c r="N26" s="26">
        <v>1</v>
      </c>
      <c r="O26" s="70"/>
      <c r="P26" s="86">
        <v>0</v>
      </c>
      <c r="Q26" s="70" t="s">
        <v>125</v>
      </c>
      <c r="R26" s="99">
        <f>K26/1000*'Wskaźniki!'!$D$33+L26*'Wskaźniki!'!$C$29*'Wskaźniki!'!$D$29+M26/1000*'Wskaźniki!'!$C$30*'Wskaźniki!'!$D$30+N26*'Wskaźniki!'!$C$32*'Wskaźniki!'!$D$32+O26/1000*'Wskaźniki!'!$C$37*'Wskaźniki!'!$C$31*'Wskaźniki!'!$D$31+P26*'Wskaźniki!'!$C$34*'Wskaźniki!'!$D$34</f>
        <v>4.655126976</v>
      </c>
      <c r="S26" s="92">
        <f>L26/1000000*'Wskaźniki!'!$J$32*'Wskaźniki!'!$C$29+M26/1000000000*'Wskaźniki!'!$C$30*'Wskaźniki!'!$K$32+N26*'Wskaźniki!'!$C$32/1000000*'Wskaźniki!'!$M$32+O26/1000*'Wskaźniki!'!$C$37*'Wskaźniki!'!$C$31*'Wskaźniki!'!$L$32/1000000+P26*'Wskaźniki!'!$K$32/1000000*'Wskaźniki!'!$C$34</f>
        <v>1.4401650000000002E-2</v>
      </c>
      <c r="T26" s="89">
        <f>(L26/1000*'Wskaźniki!'!$C$29*'Wskaźniki!'!$J$31+M26/1000*'Wskaźniki!'!$C$30*'Wskaźniki!'!$K$32+N26/1000*'Wskaźniki!'!$C$32*'Wskaźniki!'!$M$31)/1000+O26/1000*'Wskaźniki!'!$C$37*'Wskaźniki!'!$C$31*'Wskaźniki!'!$L$31/1000000+P26/1000000*'Wskaźniki!'!$K$31*'Wskaźniki!'!$C$34</f>
        <v>2.7416099999999999E-2</v>
      </c>
      <c r="U26" s="96">
        <f>K26/1000*'Wskaźniki!'!$C$33+L26*'Wskaźniki!'!$C$29+M26/1000*'Wskaźniki!'!$C$30+N26*'Wskaźniki!'!$C$32+O26/1000*'Wskaźniki!'!$C$37*'Wskaźniki!'!$C$31+P26*'Wskaźniki!'!$C$34</f>
        <v>61.992899999999999</v>
      </c>
    </row>
    <row r="27" spans="1:21" ht="31.5" customHeight="1" x14ac:dyDescent="0.25">
      <c r="A27" s="3">
        <v>23</v>
      </c>
      <c r="B27" s="3" t="s">
        <v>1438</v>
      </c>
      <c r="C27" s="70">
        <v>2</v>
      </c>
      <c r="D27" s="70">
        <v>150</v>
      </c>
      <c r="E27" s="67" t="s">
        <v>123</v>
      </c>
      <c r="F27" s="3"/>
      <c r="G27" s="3" t="s">
        <v>12</v>
      </c>
      <c r="H27" s="3" t="s">
        <v>13</v>
      </c>
      <c r="I27" s="69" t="s">
        <v>16</v>
      </c>
      <c r="J27" s="70" t="s">
        <v>20</v>
      </c>
      <c r="K27" s="70">
        <v>2600</v>
      </c>
      <c r="L27" s="111">
        <v>0</v>
      </c>
      <c r="M27" s="70">
        <v>100</v>
      </c>
      <c r="N27" s="26">
        <v>6</v>
      </c>
      <c r="O27" s="70"/>
      <c r="P27" s="86">
        <v>0</v>
      </c>
      <c r="Q27" s="70" t="s">
        <v>125</v>
      </c>
      <c r="R27" s="99">
        <f>K27/1000*'Wskaźniki!'!$D$33+L27*'Wskaźniki!'!$C$29*'Wskaźniki!'!$D$29+M27/1000*'Wskaźniki!'!$C$30*'Wskaźniki!'!$D$30+N27*'Wskaźniki!'!$C$32*'Wskaźniki!'!$D$32+O27/1000*'Wskaźniki!'!$C$37*'Wskaźniki!'!$C$31*'Wskaźniki!'!$D$31+P27*'Wskaźniki!'!$C$34*'Wskaźniki!'!$D$34</f>
        <v>2.4066036400000002</v>
      </c>
      <c r="S27" s="92">
        <f>L27/1000000*'Wskaźniki!'!$J$32*'Wskaźniki!'!$C$29+M27/1000000000*'Wskaźniki!'!$C$30*'Wskaźniki!'!$K$32+N27*'Wskaźniki!'!$C$32/1000000*'Wskaźniki!'!$M$32+O27/1000*'Wskaźniki!'!$C$37*'Wskaźniki!'!$C$31*'Wskaźniki!'!$L$32/1000000+P27*'Wskaźniki!'!$K$32/1000000*'Wskaźniki!'!$C$34</f>
        <v>2.3400000000000001E-2</v>
      </c>
      <c r="T27" s="89">
        <f>(L27/1000*'Wskaźniki!'!$C$29*'Wskaźniki!'!$J$31+M27/1000*'Wskaźniki!'!$C$30*'Wskaźniki!'!$K$32+N27/1000*'Wskaźniki!'!$C$32*'Wskaźniki!'!$M$31)/1000+O27/1000*'Wskaźniki!'!$C$37*'Wskaźniki!'!$C$31*'Wskaźniki!'!$L$31/1000000+P27/1000000*'Wskaźniki!'!$K$31*'Wskaźniki!'!$C$34</f>
        <v>7.5816000000000008E-2</v>
      </c>
      <c r="U27" s="96">
        <f>K27/1000*'Wskaźniki!'!$C$33+L27*'Wskaźniki!'!$C$29+M27/1000*'Wskaźniki!'!$C$30+N27*'Wskaźniki!'!$C$32+O27/1000*'Wskaźniki!'!$C$37*'Wskaźniki!'!$C$31+P27*'Wskaźniki!'!$C$34</f>
        <v>107.691</v>
      </c>
    </row>
    <row r="28" spans="1:21" x14ac:dyDescent="0.25">
      <c r="A28" s="3">
        <v>24</v>
      </c>
      <c r="B28" s="3" t="s">
        <v>1438</v>
      </c>
      <c r="C28" s="70">
        <v>1</v>
      </c>
      <c r="D28" s="70">
        <v>55</v>
      </c>
      <c r="E28" s="67" t="s">
        <v>123</v>
      </c>
      <c r="F28" s="3"/>
      <c r="G28" s="3" t="s">
        <v>12</v>
      </c>
      <c r="H28" s="3" t="s">
        <v>1442</v>
      </c>
      <c r="I28" s="69" t="s">
        <v>124</v>
      </c>
      <c r="J28" s="70" t="s">
        <v>20</v>
      </c>
      <c r="K28" s="70">
        <v>800</v>
      </c>
      <c r="L28" s="111">
        <v>1.5</v>
      </c>
      <c r="M28" s="70">
        <v>40</v>
      </c>
      <c r="N28" s="26">
        <v>0.5</v>
      </c>
      <c r="O28" s="70"/>
      <c r="P28" s="86">
        <v>0</v>
      </c>
      <c r="Q28" s="70" t="s">
        <v>125</v>
      </c>
      <c r="R28" s="99">
        <f>K28/1000*'Wskaźniki!'!$D$33+L28*'Wskaźniki!'!$C$29*'Wskaźniki!'!$D$29+M28/1000*'Wskaźniki!'!$C$30*'Wskaźniki!'!$D$30+N28*'Wskaźniki!'!$C$32*'Wskaźniki!'!$D$32+O28/1000*'Wskaźniki!'!$C$37*'Wskaźniki!'!$C$31*'Wskaźniki!'!$D$31+P28*'Wskaźniki!'!$C$34*'Wskaźniki!'!$D$34</f>
        <v>4.4262251560000001</v>
      </c>
      <c r="S28" s="92">
        <f>L28/1000000*'Wskaźniki!'!$J$32*'Wskaźniki!'!$C$29+M28/1000000000*'Wskaźniki!'!$C$30*'Wskaźniki!'!$K$32+N28*'Wskaźniki!'!$C$32/1000000*'Wskaźniki!'!$M$32+O28/1000*'Wskaźniki!'!$C$37*'Wskaźniki!'!$C$31*'Wskaźniki!'!$L$32/1000000+P28*'Wskaźniki!'!$K$32/1000000*'Wskaźniki!'!$C$34</f>
        <v>1.2451650000000002E-2</v>
      </c>
      <c r="T28" s="89">
        <f>(L28/1000*'Wskaźniki!'!$C$29*'Wskaźniki!'!$J$31+M28/1000*'Wskaźniki!'!$C$30*'Wskaźniki!'!$K$32+N28/1000*'Wskaźniki!'!$C$32*'Wskaźniki!'!$M$31)/1000+O28/1000*'Wskaźniki!'!$C$37*'Wskaźniki!'!$C$31*'Wskaźniki!'!$L$31/1000000+P28/1000000*'Wskaźniki!'!$K$31*'Wskaźniki!'!$C$34</f>
        <v>2.1098099999999998E-2</v>
      </c>
      <c r="U28" s="96">
        <f>K28/1000*'Wskaźniki!'!$C$33+L28*'Wskaźniki!'!$C$29+M28/1000*'Wskaźniki!'!$C$30+N28*'Wskaźniki!'!$C$32+O28/1000*'Wskaźniki!'!$C$37*'Wskaźniki!'!$C$31+P28*'Wskaźniki!'!$C$34</f>
        <v>51.467399999999998</v>
      </c>
    </row>
    <row r="29" spans="1:21" x14ac:dyDescent="0.25">
      <c r="A29" s="3">
        <v>25</v>
      </c>
      <c r="B29" s="3" t="s">
        <v>1438</v>
      </c>
      <c r="C29" s="70">
        <v>2</v>
      </c>
      <c r="D29" s="70">
        <v>35</v>
      </c>
      <c r="E29" s="67" t="s">
        <v>126</v>
      </c>
      <c r="F29" s="3" t="s">
        <v>15</v>
      </c>
      <c r="G29" s="3"/>
      <c r="H29" s="3"/>
      <c r="I29" s="69" t="s">
        <v>124</v>
      </c>
      <c r="J29" s="70" t="s">
        <v>18</v>
      </c>
      <c r="K29" s="70">
        <v>600</v>
      </c>
      <c r="L29" s="111">
        <v>0</v>
      </c>
      <c r="M29" s="70">
        <v>30</v>
      </c>
      <c r="N29" s="26">
        <v>5</v>
      </c>
      <c r="O29" s="70"/>
      <c r="P29" s="86">
        <v>0</v>
      </c>
      <c r="Q29" s="70" t="s">
        <v>124</v>
      </c>
      <c r="R29" s="99">
        <f>K29/1000*'Wskaźniki!'!$D$33+L29*'Wskaźniki!'!$C$29*'Wskaźniki!'!$D$29+M29/1000*'Wskaźniki!'!$C$30*'Wskaźniki!'!$D$30+N29*'Wskaźniki!'!$C$32*'Wskaźniki!'!$D$32+O29/1000*'Wskaźniki!'!$C$37*'Wskaźniki!'!$C$31*'Wskaźniki!'!$D$31+P29*'Wskaźniki!'!$C$34*'Wskaźniki!'!$D$34</f>
        <v>0.57582109199999998</v>
      </c>
      <c r="S29" s="92">
        <f>L29/1000000*'Wskaźniki!'!$J$32*'Wskaźniki!'!$C$29+M29/1000000000*'Wskaźniki!'!$C$30*'Wskaźniki!'!$K$32+N29*'Wskaźniki!'!$C$32/1000000*'Wskaźniki!'!$M$32+O29/1000*'Wskaźniki!'!$C$37*'Wskaźniki!'!$C$31*'Wskaźniki!'!$L$32/1000000+P29*'Wskaźniki!'!$K$32/1000000*'Wskaźniki!'!$C$34</f>
        <v>1.95E-2</v>
      </c>
      <c r="T29" s="89">
        <f>(L29/1000*'Wskaźniki!'!$C$29*'Wskaźniki!'!$J$31+M29/1000*'Wskaźniki!'!$C$30*'Wskaźniki!'!$K$32+N29/1000*'Wskaźniki!'!$C$32*'Wskaźniki!'!$M$31)/1000+O29/1000*'Wskaźniki!'!$C$37*'Wskaźniki!'!$C$31*'Wskaźniki!'!$L$31/1000000+P29/1000000*'Wskaźniki!'!$K$31*'Wskaźniki!'!$C$34</f>
        <v>6.318E-2</v>
      </c>
      <c r="U29" s="96">
        <f>K29/1000*'Wskaźniki!'!$C$33+L29*'Wskaźniki!'!$C$29+M29/1000*'Wskaźniki!'!$C$30+N29*'Wskaźniki!'!$C$32+O29/1000*'Wskaźniki!'!$C$37*'Wskaźniki!'!$C$31+P29*'Wskaźniki!'!$C$34</f>
        <v>81.579300000000003</v>
      </c>
    </row>
    <row r="30" spans="1:21" x14ac:dyDescent="0.25">
      <c r="A30" s="3">
        <v>26</v>
      </c>
      <c r="B30" s="3" t="s">
        <v>1438</v>
      </c>
      <c r="C30" s="70">
        <v>1</v>
      </c>
      <c r="D30" s="70">
        <v>74</v>
      </c>
      <c r="E30" s="67" t="s">
        <v>123</v>
      </c>
      <c r="F30" s="3"/>
      <c r="G30" s="3" t="s">
        <v>12</v>
      </c>
      <c r="H30" s="3" t="s">
        <v>1440</v>
      </c>
      <c r="I30" s="69" t="s">
        <v>124</v>
      </c>
      <c r="J30" s="70" t="s">
        <v>18</v>
      </c>
      <c r="K30" s="70">
        <v>650</v>
      </c>
      <c r="L30" s="111">
        <v>3.5</v>
      </c>
      <c r="M30" s="70">
        <v>30</v>
      </c>
      <c r="N30" s="26">
        <v>0</v>
      </c>
      <c r="O30" s="70"/>
      <c r="P30" s="86">
        <v>0</v>
      </c>
      <c r="Q30" s="70" t="s">
        <v>124</v>
      </c>
      <c r="R30" s="99">
        <f>K30/1000*'Wskaźniki!'!$D$33+L30*'Wskaźniki!'!$C$29*'Wskaźniki!'!$D$29+M30/1000*'Wskaźniki!'!$C$30*'Wskaźniki!'!$D$30+N30*'Wskaźniki!'!$C$32*'Wskaźniki!'!$D$32+O30/1000*'Wskaźniki!'!$C$37*'Wskaźniki!'!$C$31*'Wskaźniki!'!$D$31+P30*'Wskaźniki!'!$C$34*'Wskaźniki!'!$D$34</f>
        <v>9.1528363920000011</v>
      </c>
      <c r="S30" s="92">
        <f>L30/1000000*'Wskaźniki!'!$J$32*'Wskaźniki!'!$C$29+M30/1000000000*'Wskaźniki!'!$C$30*'Wskaźniki!'!$K$32+N30*'Wskaźniki!'!$C$32/1000000*'Wskaźniki!'!$M$32+O30/1000*'Wskaźniki!'!$C$37*'Wskaźniki!'!$C$31*'Wskaźniki!'!$L$32/1000000+P30*'Wskaźniki!'!$K$32/1000000*'Wskaźniki!'!$C$34</f>
        <v>2.4503850000000001E-2</v>
      </c>
      <c r="T30" s="89">
        <f>(L30/1000*'Wskaźniki!'!$C$29*'Wskaźniki!'!$J$31+M30/1000*'Wskaźniki!'!$C$30*'Wskaźniki!'!$K$32+N30/1000*'Wskaźniki!'!$C$32*'Wskaźniki!'!$M$31)/1000+O30/1000*'Wskaźniki!'!$C$37*'Wskaźniki!'!$C$31*'Wskaźniki!'!$L$31/1000000+P30/1000000*'Wskaźniki!'!$K$31*'Wskaźniki!'!$C$34</f>
        <v>3.4486900000000001E-2</v>
      </c>
      <c r="U30" s="96">
        <f>K30/1000*'Wskaźniki!'!$C$33+L30*'Wskaźniki!'!$C$29+M30/1000*'Wskaźniki!'!$C$30+N30*'Wskaźniki!'!$C$32+O30/1000*'Wskaźniki!'!$C$37*'Wskaźniki!'!$C$31+P30*'Wskaźniki!'!$C$34</f>
        <v>94.514300000000006</v>
      </c>
    </row>
    <row r="31" spans="1:21" x14ac:dyDescent="0.25">
      <c r="A31" s="3">
        <v>27</v>
      </c>
      <c r="B31" s="3" t="s">
        <v>1438</v>
      </c>
      <c r="C31" s="70">
        <v>2</v>
      </c>
      <c r="D31" s="70">
        <v>80</v>
      </c>
      <c r="E31" s="67" t="s">
        <v>126</v>
      </c>
      <c r="F31" s="3"/>
      <c r="G31" s="3" t="s">
        <v>12</v>
      </c>
      <c r="H31" s="3" t="s">
        <v>13</v>
      </c>
      <c r="I31" s="69" t="s">
        <v>124</v>
      </c>
      <c r="J31" s="70" t="s">
        <v>18</v>
      </c>
      <c r="K31" s="70">
        <v>800</v>
      </c>
      <c r="L31" s="111">
        <v>2</v>
      </c>
      <c r="M31" s="70">
        <v>110</v>
      </c>
      <c r="N31" s="26">
        <v>2</v>
      </c>
      <c r="O31" s="70"/>
      <c r="P31" s="86">
        <v>0</v>
      </c>
      <c r="Q31" s="70" t="s">
        <v>124</v>
      </c>
      <c r="R31" s="99">
        <f>K31/1000*'Wskaźniki!'!$D$33+L31*'Wskaźniki!'!$C$29*'Wskaźniki!'!$D$29+M31/1000*'Wskaźniki!'!$C$30*'Wskaźniki!'!$D$30+N31*'Wskaźniki!'!$C$32*'Wskaźniki!'!$D$32+O31/1000*'Wskaźniki!'!$C$37*'Wskaźniki!'!$C$31*'Wskaźniki!'!$D$31+P31*'Wskaźniki!'!$C$34*'Wskaźniki!'!$D$34</f>
        <v>5.8524956040000005</v>
      </c>
      <c r="S31" s="92">
        <f>L31/1000000*'Wskaźniki!'!$J$32*'Wskaźniki!'!$C$29+M31/1000000000*'Wskaźniki!'!$C$30*'Wskaźniki!'!$K$32+N31*'Wskaźniki!'!$C$32/1000000*'Wskaźniki!'!$M$32+O31/1000*'Wskaźniki!'!$C$37*'Wskaźniki!'!$C$31*'Wskaźniki!'!$L$32/1000000+P31*'Wskaźniki!'!$K$32/1000000*'Wskaźniki!'!$C$34</f>
        <v>2.1802200000000001E-2</v>
      </c>
      <c r="T31" s="89">
        <f>(L31/1000*'Wskaźniki!'!$C$29*'Wskaźniki!'!$J$31+M31/1000*'Wskaźniki!'!$C$30*'Wskaźniki!'!$K$32+N31/1000*'Wskaźniki!'!$C$32*'Wskaźniki!'!$M$31)/1000+O31/1000*'Wskaźniki!'!$C$37*'Wskaźniki!'!$C$31*'Wskaźniki!'!$L$31/1000000+P31/1000000*'Wskaźniki!'!$K$31*'Wskaźniki!'!$C$34</f>
        <v>4.4978799999999999E-2</v>
      </c>
      <c r="U31" s="96">
        <f>K31/1000*'Wskaźniki!'!$C$33+L31*'Wskaźniki!'!$C$29+M31/1000*'Wskaźniki!'!$C$30+N31*'Wskaźniki!'!$C$32+O31/1000*'Wskaźniki!'!$C$37*'Wskaźniki!'!$C$31+P31*'Wskaźniki!'!$C$34</f>
        <v>91.144100000000009</v>
      </c>
    </row>
    <row r="32" spans="1:21" x14ac:dyDescent="0.25">
      <c r="A32" s="3">
        <v>28</v>
      </c>
      <c r="B32" s="3" t="s">
        <v>1438</v>
      </c>
      <c r="C32" s="70">
        <v>3</v>
      </c>
      <c r="D32" s="70">
        <v>100</v>
      </c>
      <c r="E32" s="67" t="s">
        <v>126</v>
      </c>
      <c r="F32" s="3"/>
      <c r="G32" s="3" t="s">
        <v>12</v>
      </c>
      <c r="H32" s="3" t="s">
        <v>13</v>
      </c>
      <c r="I32" s="69" t="s">
        <v>124</v>
      </c>
      <c r="J32" s="70" t="s">
        <v>20</v>
      </c>
      <c r="K32" s="70">
        <v>1400</v>
      </c>
      <c r="L32" s="111">
        <v>3</v>
      </c>
      <c r="M32" s="70">
        <v>130</v>
      </c>
      <c r="N32" s="26">
        <v>1.75</v>
      </c>
      <c r="O32" s="70"/>
      <c r="P32" s="86">
        <v>0</v>
      </c>
      <c r="Q32" s="70" t="s">
        <v>124</v>
      </c>
      <c r="R32" s="99">
        <f>K32/1000*'Wskaźniki!'!$D$33+L32*'Wskaźniki!'!$C$29*'Wskaźniki!'!$D$29+M32/1000*'Wskaźniki!'!$C$30*'Wskaźniki!'!$D$30+N32*'Wskaźniki!'!$C$32*'Wskaźniki!'!$D$32+O32/1000*'Wskaźniki!'!$C$37*'Wskaźniki!'!$C$31*'Wskaźniki!'!$D$31+P32*'Wskaźniki!'!$C$34*'Wskaźniki!'!$D$34</f>
        <v>8.8377521320000003</v>
      </c>
      <c r="S32" s="92">
        <f>L32/1000000*'Wskaźniki!'!$J$32*'Wskaźniki!'!$C$29+M32/1000000000*'Wskaźniki!'!$C$30*'Wskaźniki!'!$K$32+N32*'Wskaźniki!'!$C$32/1000000*'Wskaźniki!'!$M$32+O32/1000*'Wskaźniki!'!$C$37*'Wskaźniki!'!$C$31*'Wskaźniki!'!$L$32/1000000+P32*'Wskaźniki!'!$K$32/1000000*'Wskaźniki!'!$C$34</f>
        <v>2.78283E-2</v>
      </c>
      <c r="T32" s="89">
        <f>(L32/1000*'Wskaźniki!'!$C$29*'Wskaźniki!'!$J$31+M32/1000*'Wskaźniki!'!$C$30*'Wskaźniki!'!$K$32+N32/1000*'Wskaźniki!'!$C$32*'Wskaźniki!'!$M$31)/1000+O32/1000*'Wskaźniki!'!$C$37*'Wskaźniki!'!$C$31*'Wskaźniki!'!$L$31/1000000+P32/1000000*'Wskaźniki!'!$K$31*'Wskaźniki!'!$C$34</f>
        <v>5.1673199999999996E-2</v>
      </c>
      <c r="U32" s="96">
        <f>K32/1000*'Wskaźniki!'!$C$33+L32*'Wskaźniki!'!$C$29+M32/1000*'Wskaźniki!'!$C$30+N32*'Wskaźniki!'!$C$32+O32/1000*'Wskaźniki!'!$C$37*'Wskaźniki!'!$C$31+P32*'Wskaźniki!'!$C$34</f>
        <v>116.2803</v>
      </c>
    </row>
    <row r="33" spans="1:21" x14ac:dyDescent="0.25">
      <c r="A33" s="3">
        <v>29</v>
      </c>
      <c r="B33" s="3" t="s">
        <v>1438</v>
      </c>
      <c r="C33" s="70">
        <v>5</v>
      </c>
      <c r="D33" s="70">
        <v>120</v>
      </c>
      <c r="E33" s="67" t="s">
        <v>123</v>
      </c>
      <c r="F33" s="3"/>
      <c r="G33" s="3" t="s">
        <v>12</v>
      </c>
      <c r="H33" s="3" t="s">
        <v>13</v>
      </c>
      <c r="I33" s="69" t="s">
        <v>124</v>
      </c>
      <c r="J33" s="70" t="s">
        <v>20</v>
      </c>
      <c r="K33" s="70">
        <v>1600</v>
      </c>
      <c r="L33" s="111">
        <v>2</v>
      </c>
      <c r="M33" s="70">
        <v>160</v>
      </c>
      <c r="N33" s="26">
        <v>2.25</v>
      </c>
      <c r="O33" s="70"/>
      <c r="P33" s="86">
        <v>0</v>
      </c>
      <c r="Q33" s="70" t="s">
        <v>125</v>
      </c>
      <c r="R33" s="99">
        <f>K33/1000*'Wskaźniki!'!$D$33+L33*'Wskaźniki!'!$C$29*'Wskaźniki!'!$D$29+M33/1000*'Wskaźniki!'!$C$30*'Wskaźniki!'!$D$30+N33*'Wskaźniki!'!$C$32*'Wskaźniki!'!$D$32+O33/1000*'Wskaźniki!'!$C$37*'Wskaźniki!'!$C$31*'Wskaźniki!'!$D$31+P33*'Wskaźniki!'!$C$34*'Wskaźniki!'!$D$34</f>
        <v>6.649797424</v>
      </c>
      <c r="S33" s="92">
        <f>L33/1000000*'Wskaźniki!'!$J$32*'Wskaźniki!'!$C$29+M33/1000000000*'Wskaźniki!'!$C$30*'Wskaźniki!'!$K$32+N33*'Wskaźniki!'!$C$32/1000000*'Wskaźniki!'!$M$32+O33/1000*'Wskaźniki!'!$C$37*'Wskaźniki!'!$C$31*'Wskaźniki!'!$L$32/1000000+P33*'Wskaźniki!'!$K$32/1000000*'Wskaźniki!'!$C$34</f>
        <v>2.2777199999999997E-2</v>
      </c>
      <c r="T33" s="89">
        <f>(L33/1000*'Wskaźniki!'!$C$29*'Wskaźniki!'!$J$31+M33/1000*'Wskaźniki!'!$C$30*'Wskaźniki!'!$K$32+N33/1000*'Wskaźniki!'!$C$32*'Wskaźniki!'!$M$31)/1000+O33/1000*'Wskaźniki!'!$C$37*'Wskaźniki!'!$C$31*'Wskaźniki!'!$L$31/1000000+P33/1000000*'Wskaźniki!'!$K$31*'Wskaźniki!'!$C$34</f>
        <v>4.8137800000000001E-2</v>
      </c>
      <c r="U33" s="96">
        <f>K33/1000*'Wskaźniki!'!$C$33+L33*'Wskaźniki!'!$C$29+M33/1000*'Wskaźniki!'!$C$30+N33*'Wskaźniki!'!$C$32+O33/1000*'Wskaźniki!'!$C$37*'Wskaźniki!'!$C$31+P33*'Wskaźniki!'!$C$34</f>
        <v>100.28960000000001</v>
      </c>
    </row>
    <row r="34" spans="1:21" x14ac:dyDescent="0.25">
      <c r="A34" s="3">
        <v>30</v>
      </c>
      <c r="B34" s="3" t="s">
        <v>1443</v>
      </c>
      <c r="C34" s="70">
        <v>3</v>
      </c>
      <c r="D34" s="70">
        <v>110</v>
      </c>
      <c r="E34" s="67" t="s">
        <v>123</v>
      </c>
      <c r="F34" s="3"/>
      <c r="G34" s="3" t="s">
        <v>12</v>
      </c>
      <c r="H34" s="3" t="s">
        <v>13</v>
      </c>
      <c r="I34" s="69" t="s">
        <v>124</v>
      </c>
      <c r="J34" s="70" t="s">
        <v>18</v>
      </c>
      <c r="K34" s="70">
        <v>3200</v>
      </c>
      <c r="L34" s="111">
        <v>4</v>
      </c>
      <c r="M34" s="70">
        <v>100</v>
      </c>
      <c r="N34" s="26">
        <v>0.25</v>
      </c>
      <c r="O34" s="70"/>
      <c r="P34" s="86">
        <v>0</v>
      </c>
      <c r="Q34" s="70" t="s">
        <v>125</v>
      </c>
      <c r="R34" s="99">
        <f>K34/1000*'Wskaźniki!'!$D$33+L34*'Wskaźniki!'!$C$29*'Wskaźniki!'!$D$29+M34/1000*'Wskaźniki!'!$C$30*'Wskaźniki!'!$D$30+N34*'Wskaźniki!'!$C$32*'Wskaźniki!'!$D$32+O34/1000*'Wskaźniki!'!$C$37*'Wskaźniki!'!$C$31*'Wskaźniki!'!$D$31+P34*'Wskaźniki!'!$C$34*'Wskaźniki!'!$D$34</f>
        <v>12.64970684</v>
      </c>
      <c r="S34" s="92">
        <f>L34/1000000*'Wskaźniki!'!$J$32*'Wskaźniki!'!$C$29+M34/1000000000*'Wskaźniki!'!$C$30*'Wskaźniki!'!$K$32+N34*'Wskaźniki!'!$C$32/1000000*'Wskaźniki!'!$M$32+O34/1000*'Wskaźniki!'!$C$37*'Wskaźniki!'!$C$31*'Wskaźniki!'!$L$32/1000000+P34*'Wskaźniki!'!$K$32/1000000*'Wskaźniki!'!$C$34</f>
        <v>2.8979399999999999E-2</v>
      </c>
      <c r="T34" s="89">
        <f>(L34/1000*'Wskaźniki!'!$C$29*'Wskaźniki!'!$J$31+M34/1000*'Wskaźniki!'!$C$30*'Wskaźniki!'!$K$32+N34/1000*'Wskaźniki!'!$C$32*'Wskaźniki!'!$M$31)/1000+O34/1000*'Wskaźniki!'!$C$37*'Wskaźniki!'!$C$31*'Wskaźniki!'!$L$31/1000000+P34/1000000*'Wskaźniki!'!$K$31*'Wskaźniki!'!$C$34</f>
        <v>4.2572600000000002E-2</v>
      </c>
      <c r="U34" s="96">
        <f>K34/1000*'Wskaźniki!'!$C$33+L34*'Wskaźniki!'!$C$29+M34/1000*'Wskaźniki!'!$C$30+N34*'Wskaźniki!'!$C$32+O34/1000*'Wskaźniki!'!$C$37*'Wskaźniki!'!$C$31+P34*'Wskaźniki!'!$C$34</f>
        <v>123.871</v>
      </c>
    </row>
    <row r="35" spans="1:21" x14ac:dyDescent="0.25">
      <c r="A35" s="3">
        <v>31</v>
      </c>
      <c r="B35" s="3" t="s">
        <v>1443</v>
      </c>
      <c r="C35" s="70">
        <v>3</v>
      </c>
      <c r="D35" s="70">
        <v>120</v>
      </c>
      <c r="E35" s="67" t="s">
        <v>123</v>
      </c>
      <c r="F35" s="3"/>
      <c r="G35" s="3" t="s">
        <v>12</v>
      </c>
      <c r="H35" s="3" t="s">
        <v>13</v>
      </c>
      <c r="I35" s="69" t="s">
        <v>124</v>
      </c>
      <c r="J35" s="70" t="s">
        <v>20</v>
      </c>
      <c r="K35" s="70">
        <v>2300</v>
      </c>
      <c r="L35" s="111">
        <v>4</v>
      </c>
      <c r="M35" s="70">
        <v>120</v>
      </c>
      <c r="N35" s="26">
        <v>0</v>
      </c>
      <c r="O35" s="70"/>
      <c r="P35" s="86">
        <v>0</v>
      </c>
      <c r="Q35" s="70" t="s">
        <v>124</v>
      </c>
      <c r="R35" s="99">
        <f>K35/1000*'Wskaźniki!'!$D$33+L35*'Wskaźniki!'!$C$29*'Wskaźniki!'!$D$29+M35/1000*'Wskaźniki!'!$C$30*'Wskaźniki!'!$D$30+N35*'Wskaźniki!'!$C$32*'Wskaźniki!'!$D$32+O35/1000*'Wskaźniki!'!$C$37*'Wskaźniki!'!$C$31*'Wskaźniki!'!$D$31+P35*'Wskaźniki!'!$C$34*'Wskaźniki!'!$D$34</f>
        <v>11.977987568</v>
      </c>
      <c r="S35" s="92">
        <f>L35/1000000*'Wskaźniki!'!$J$32*'Wskaźniki!'!$C$29+M35/1000000000*'Wskaźniki!'!$C$30*'Wskaźniki!'!$K$32+N35*'Wskaźniki!'!$C$32/1000000*'Wskaźniki!'!$M$32+O35/1000*'Wskaźniki!'!$C$37*'Wskaźniki!'!$C$31*'Wskaźniki!'!$L$32/1000000+P35*'Wskaźniki!'!$K$32/1000000*'Wskaźniki!'!$C$34</f>
        <v>2.8004399999999999E-2</v>
      </c>
      <c r="T35" s="89">
        <f>(L35/1000*'Wskaźniki!'!$C$29*'Wskaźniki!'!$J$31+M35/1000*'Wskaźniki!'!$C$30*'Wskaźniki!'!$K$32+N35/1000*'Wskaźniki!'!$C$32*'Wskaźniki!'!$M$31)/1000+O35/1000*'Wskaźniki!'!$C$37*'Wskaźniki!'!$C$31*'Wskaźniki!'!$L$31/1000000+P35/1000000*'Wskaźniki!'!$K$31*'Wskaźniki!'!$C$34</f>
        <v>3.94136E-2</v>
      </c>
      <c r="U35" s="96">
        <f>K35/1000*'Wskaźniki!'!$C$33+L35*'Wskaźniki!'!$C$29+M35/1000*'Wskaźniki!'!$C$30+N35*'Wskaźniki!'!$C$32+O35/1000*'Wskaźniki!'!$C$37*'Wskaźniki!'!$C$31+P35*'Wskaźniki!'!$C$34</f>
        <v>117.6772</v>
      </c>
    </row>
    <row r="36" spans="1:21" x14ac:dyDescent="0.25">
      <c r="A36" s="3">
        <v>32</v>
      </c>
      <c r="B36" s="3" t="s">
        <v>1443</v>
      </c>
      <c r="C36" s="70">
        <v>5</v>
      </c>
      <c r="D36" s="70">
        <v>160</v>
      </c>
      <c r="E36" s="67" t="s">
        <v>123</v>
      </c>
      <c r="F36" s="3"/>
      <c r="G36" s="3" t="s">
        <v>12</v>
      </c>
      <c r="H36" s="3" t="s">
        <v>13</v>
      </c>
      <c r="I36" s="69" t="s">
        <v>124</v>
      </c>
      <c r="J36" s="70" t="s">
        <v>20</v>
      </c>
      <c r="K36" s="70">
        <v>2800</v>
      </c>
      <c r="L36" s="111">
        <v>3</v>
      </c>
      <c r="M36" s="70">
        <v>140</v>
      </c>
      <c r="N36" s="26">
        <v>0.5</v>
      </c>
      <c r="O36" s="70"/>
      <c r="P36" s="86">
        <v>0</v>
      </c>
      <c r="Q36" s="70" t="s">
        <v>124</v>
      </c>
      <c r="R36" s="99">
        <f>K36/1000*'Wskaźniki!'!$D$33+L36*'Wskaźniki!'!$C$29*'Wskaźniki!'!$D$29+M36/1000*'Wskaźniki!'!$C$30*'Wskaźniki!'!$D$30+N36*'Wskaźniki!'!$C$32*'Wskaźniki!'!$D$32+O36/1000*'Wskaźniki!'!$C$37*'Wskaźniki!'!$C$31*'Wskaźniki!'!$D$31+P36*'Wskaźniki!'!$C$34*'Wskaźniki!'!$D$34</f>
        <v>10.004092495999998</v>
      </c>
      <c r="S36" s="92">
        <f>L36/1000000*'Wskaźniki!'!$J$32*'Wskaźniki!'!$C$29+M36/1000000000*'Wskaźniki!'!$C$30*'Wskaźniki!'!$K$32+N36*'Wskaźniki!'!$C$32/1000000*'Wskaźniki!'!$M$32+O36/1000*'Wskaźniki!'!$C$37*'Wskaźniki!'!$C$31*'Wskaźniki!'!$L$32/1000000+P36*'Wskaźniki!'!$K$32/1000000*'Wskaźniki!'!$C$34</f>
        <v>2.2953300000000003E-2</v>
      </c>
      <c r="T36" s="89">
        <f>(L36/1000*'Wskaźniki!'!$C$29*'Wskaźniki!'!$J$31+M36/1000*'Wskaźniki!'!$C$30*'Wskaźniki!'!$K$32+N36/1000*'Wskaźniki!'!$C$32*'Wskaźniki!'!$M$31)/1000+O36/1000*'Wskaźniki!'!$C$37*'Wskaźniki!'!$C$31*'Wskaźniki!'!$L$31/1000000+P36/1000000*'Wskaźniki!'!$K$31*'Wskaźniki!'!$C$34</f>
        <v>3.5878199999999999E-2</v>
      </c>
      <c r="U36" s="96">
        <f>K36/1000*'Wskaźniki!'!$C$33+L36*'Wskaźniki!'!$C$29+M36/1000*'Wskaźniki!'!$C$30+N36*'Wskaźniki!'!$C$32+O36/1000*'Wskaźniki!'!$C$37*'Wskaźniki!'!$C$31+P36*'Wskaźniki!'!$C$34</f>
        <v>102.29339999999999</v>
      </c>
    </row>
    <row r="37" spans="1:21" x14ac:dyDescent="0.25">
      <c r="A37" s="3">
        <v>33</v>
      </c>
      <c r="B37" s="3" t="s">
        <v>1443</v>
      </c>
      <c r="C37" s="70">
        <v>7</v>
      </c>
      <c r="D37" s="70">
        <v>100</v>
      </c>
      <c r="E37" s="67" t="s">
        <v>123</v>
      </c>
      <c r="F37" s="3"/>
      <c r="G37" s="3" t="s">
        <v>12</v>
      </c>
      <c r="H37" s="3" t="s">
        <v>13</v>
      </c>
      <c r="I37" s="69" t="s">
        <v>124</v>
      </c>
      <c r="J37" s="70" t="s">
        <v>20</v>
      </c>
      <c r="K37" s="70">
        <v>3400</v>
      </c>
      <c r="L37" s="111">
        <v>2.5</v>
      </c>
      <c r="M37" s="70">
        <v>190</v>
      </c>
      <c r="N37" s="26">
        <v>0.75</v>
      </c>
      <c r="O37" s="70"/>
      <c r="P37" s="86">
        <v>0</v>
      </c>
      <c r="Q37" s="70" t="s">
        <v>124</v>
      </c>
      <c r="R37" s="99">
        <f>K37/1000*'Wskaźniki!'!$D$33+L37*'Wskaźniki!'!$C$29*'Wskaźniki!'!$D$29+M37/1000*'Wskaźniki!'!$C$30*'Wskaźniki!'!$D$30+N37*'Wskaźniki!'!$C$32*'Wskaźniki!'!$D$32+O37/1000*'Wskaźniki!'!$C$37*'Wskaźniki!'!$C$31*'Wskaźniki!'!$D$31+P37*'Wskaźniki!'!$C$34*'Wskaźniki!'!$D$34</f>
        <v>9.4195064160000008</v>
      </c>
      <c r="S37" s="92">
        <f>L37/1000000*'Wskaźniki!'!$J$32*'Wskaźniki!'!$C$29+M37/1000000000*'Wskaźniki!'!$C$30*'Wskaźniki!'!$K$32+N37*'Wskaźniki!'!$C$32/1000000*'Wskaźniki!'!$M$32+O37/1000*'Wskaźniki!'!$C$37*'Wskaźniki!'!$C$31*'Wskaźniki!'!$L$32/1000000+P37*'Wskaźniki!'!$K$32/1000000*'Wskaźniki!'!$C$34</f>
        <v>2.0427750000000001E-2</v>
      </c>
      <c r="T37" s="89">
        <f>(L37/1000*'Wskaźniki!'!$C$29*'Wskaźniki!'!$J$31+M37/1000*'Wskaźniki!'!$C$30*'Wskaźniki!'!$K$32+N37/1000*'Wskaźniki!'!$C$32*'Wskaźniki!'!$M$31)/1000+O37/1000*'Wskaźniki!'!$C$37*'Wskaźniki!'!$C$31*'Wskaźniki!'!$L$31/1000000+P37/1000000*'Wskaźniki!'!$K$31*'Wskaźniki!'!$C$34</f>
        <v>3.4110500000000002E-2</v>
      </c>
      <c r="U37" s="96">
        <f>K37/1000*'Wskaźniki!'!$C$33+L37*'Wskaźniki!'!$C$29+M37/1000*'Wskaźniki!'!$C$30+N37*'Wskaźniki!'!$C$32+O37/1000*'Wskaźniki!'!$C$37*'Wskaźniki!'!$C$31+P37*'Wskaźniki!'!$C$34</f>
        <v>97.753900000000002</v>
      </c>
    </row>
    <row r="38" spans="1:21" x14ac:dyDescent="0.25">
      <c r="A38" s="3">
        <v>34</v>
      </c>
      <c r="B38" s="3" t="s">
        <v>1443</v>
      </c>
      <c r="C38" s="70">
        <v>3</v>
      </c>
      <c r="D38" s="70">
        <v>80</v>
      </c>
      <c r="E38" s="67" t="s">
        <v>123</v>
      </c>
      <c r="F38" s="3"/>
      <c r="G38" s="3" t="s">
        <v>12</v>
      </c>
      <c r="H38" s="3" t="s">
        <v>13</v>
      </c>
      <c r="I38" s="69" t="s">
        <v>124</v>
      </c>
      <c r="J38" s="70" t="s">
        <v>20</v>
      </c>
      <c r="K38" s="70">
        <v>2000</v>
      </c>
      <c r="L38" s="111">
        <v>2</v>
      </c>
      <c r="M38" s="70">
        <v>120</v>
      </c>
      <c r="N38" s="26">
        <v>1</v>
      </c>
      <c r="O38" s="70"/>
      <c r="P38" s="86">
        <v>0</v>
      </c>
      <c r="Q38" s="70" t="s">
        <v>124</v>
      </c>
      <c r="R38" s="99">
        <f>K38/1000*'Wskaźniki!'!$D$33+L38*'Wskaźniki!'!$C$29*'Wskaźniki!'!$D$29+M38/1000*'Wskaźniki!'!$C$30*'Wskaźniki!'!$D$30+N38*'Wskaźniki!'!$C$32*'Wskaźniki!'!$D$32+O38/1000*'Wskaźniki!'!$C$37*'Wskaźniki!'!$C$31*'Wskaźniki!'!$D$31+P38*'Wskaźniki!'!$C$34*'Wskaźniki!'!$D$34</f>
        <v>6.8564359679999995</v>
      </c>
      <c r="S38" s="92">
        <f>L38/1000000*'Wskaźniki!'!$J$32*'Wskaźniki!'!$C$29+M38/1000000000*'Wskaźniki!'!$C$30*'Wskaźniki!'!$K$32+N38*'Wskaźniki!'!$C$32/1000000*'Wskaźniki!'!$M$32+O38/1000*'Wskaźniki!'!$C$37*'Wskaźniki!'!$C$31*'Wskaźniki!'!$L$32/1000000+P38*'Wskaźniki!'!$K$32/1000000*'Wskaźniki!'!$C$34</f>
        <v>1.79022E-2</v>
      </c>
      <c r="T38" s="89">
        <f>(L38/1000*'Wskaźniki!'!$C$29*'Wskaźniki!'!$J$31+M38/1000*'Wskaźniki!'!$C$30*'Wskaźniki!'!$K$32+N38/1000*'Wskaźniki!'!$C$32*'Wskaźniki!'!$M$31)/1000+O38/1000*'Wskaźniki!'!$C$37*'Wskaźniki!'!$C$31*'Wskaźniki!'!$L$31/1000000+P38/1000000*'Wskaźniki!'!$K$31*'Wskaźniki!'!$C$34</f>
        <v>3.2342799999999998E-2</v>
      </c>
      <c r="U38" s="96">
        <f>K38/1000*'Wskaźniki!'!$C$33+L38*'Wskaźniki!'!$C$29+M38/1000*'Wskaźniki!'!$C$30+N38*'Wskaźniki!'!$C$32+O38/1000*'Wskaźniki!'!$C$37*'Wskaźniki!'!$C$31+P38*'Wskaźniki!'!$C$34</f>
        <v>80.337199999999996</v>
      </c>
    </row>
    <row r="39" spans="1:21" x14ac:dyDescent="0.25">
      <c r="A39" s="3">
        <v>35</v>
      </c>
      <c r="B39" s="3" t="s">
        <v>1443</v>
      </c>
      <c r="C39" s="70">
        <v>2</v>
      </c>
      <c r="D39" s="70">
        <v>60</v>
      </c>
      <c r="E39" s="67" t="s">
        <v>126</v>
      </c>
      <c r="F39" s="3"/>
      <c r="G39" s="3" t="s">
        <v>12</v>
      </c>
      <c r="H39" s="3" t="s">
        <v>13</v>
      </c>
      <c r="I39" s="69" t="s">
        <v>124</v>
      </c>
      <c r="J39" s="70" t="s">
        <v>20</v>
      </c>
      <c r="K39" s="70">
        <v>1200</v>
      </c>
      <c r="L39" s="111">
        <v>1.5</v>
      </c>
      <c r="M39" s="70">
        <v>90</v>
      </c>
      <c r="N39" s="26">
        <v>1</v>
      </c>
      <c r="O39" s="70"/>
      <c r="P39" s="86">
        <v>0</v>
      </c>
      <c r="Q39" s="70" t="s">
        <v>124</v>
      </c>
      <c r="R39" s="99">
        <f>K39/1000*'Wskaźniki!'!$D$33+L39*'Wskaźniki!'!$C$29*'Wskaźniki!'!$D$29+M39/1000*'Wskaźniki!'!$C$30*'Wskaźniki!'!$D$30+N39*'Wskaźniki!'!$C$32*'Wskaźniki!'!$D$32+O39/1000*'Wskaźniki!'!$C$37*'Wskaźniki!'!$C$31*'Wskaźniki!'!$D$31+P39*'Wskaźniki!'!$C$34*'Wskaźniki!'!$D$34</f>
        <v>4.8987269759999998</v>
      </c>
      <c r="S39" s="92">
        <f>L39/1000000*'Wskaźniki!'!$J$32*'Wskaźniki!'!$C$29+M39/1000000000*'Wskaźniki!'!$C$30*'Wskaźniki!'!$K$32+N39*'Wskaźniki!'!$C$32/1000000*'Wskaźniki!'!$M$32+O39/1000*'Wskaźniki!'!$C$37*'Wskaźniki!'!$C$31*'Wskaźniki!'!$L$32/1000000+P39*'Wskaźniki!'!$K$32/1000000*'Wskaźniki!'!$C$34</f>
        <v>1.4401650000000002E-2</v>
      </c>
      <c r="T39" s="89">
        <f>(L39/1000*'Wskaźniki!'!$C$29*'Wskaźniki!'!$J$31+M39/1000*'Wskaźniki!'!$C$30*'Wskaźniki!'!$K$32+N39/1000*'Wskaźniki!'!$C$32*'Wskaźniki!'!$M$31)/1000+O39/1000*'Wskaźniki!'!$C$37*'Wskaźniki!'!$C$31*'Wskaźniki!'!$L$31/1000000+P39/1000000*'Wskaźniki!'!$K$31*'Wskaźniki!'!$C$34</f>
        <v>2.7416099999999999E-2</v>
      </c>
      <c r="U39" s="96">
        <f>K39/1000*'Wskaźniki!'!$C$33+L39*'Wskaźniki!'!$C$29+M39/1000*'Wskaźniki!'!$C$30+N39*'Wskaźniki!'!$C$32+O39/1000*'Wskaźniki!'!$C$37*'Wskaźniki!'!$C$31+P39*'Wskaźniki!'!$C$34</f>
        <v>63.072899999999997</v>
      </c>
    </row>
    <row r="40" spans="1:21" x14ac:dyDescent="0.25">
      <c r="A40" s="3">
        <v>36</v>
      </c>
      <c r="B40" s="3" t="s">
        <v>1443</v>
      </c>
      <c r="C40" s="70">
        <v>9</v>
      </c>
      <c r="D40" s="70">
        <v>180</v>
      </c>
      <c r="E40" s="67" t="s">
        <v>123</v>
      </c>
      <c r="F40" s="3"/>
      <c r="G40" s="3" t="s">
        <v>12</v>
      </c>
      <c r="H40" s="3" t="s">
        <v>13</v>
      </c>
      <c r="I40" s="69" t="s">
        <v>124</v>
      </c>
      <c r="J40" s="70" t="s">
        <v>20</v>
      </c>
      <c r="K40" s="70">
        <v>3600</v>
      </c>
      <c r="L40" s="111">
        <v>4</v>
      </c>
      <c r="M40" s="70">
        <v>210</v>
      </c>
      <c r="N40" s="26">
        <v>0</v>
      </c>
      <c r="O40" s="70"/>
      <c r="P40" s="86">
        <v>0</v>
      </c>
      <c r="Q40" s="70" t="s">
        <v>124</v>
      </c>
      <c r="R40" s="99">
        <f>K40/1000*'Wskaźniki!'!$D$33+L40*'Wskaźniki!'!$C$29*'Wskaźniki!'!$D$29+M40/1000*'Wskaźniki!'!$C$30*'Wskaźniki!'!$D$30+N40*'Wskaźniki!'!$C$32*'Wskaźniki!'!$D$32+O40/1000*'Wskaźniki!'!$C$37*'Wskaźniki!'!$C$31*'Wskaźniki!'!$D$31+P40*'Wskaźniki!'!$C$34*'Wskaźniki!'!$D$34</f>
        <v>13.299450844000001</v>
      </c>
      <c r="S40" s="92">
        <f>L40/1000000*'Wskaźniki!'!$J$32*'Wskaźniki!'!$C$29+M40/1000000000*'Wskaźniki!'!$C$30*'Wskaźniki!'!$K$32+N40*'Wskaźniki!'!$C$32/1000000*'Wskaźniki!'!$M$32+O40/1000*'Wskaźniki!'!$C$37*'Wskaźniki!'!$C$31*'Wskaźniki!'!$L$32/1000000+P40*'Wskaźniki!'!$K$32/1000000*'Wskaźniki!'!$C$34</f>
        <v>2.8004399999999999E-2</v>
      </c>
      <c r="T40" s="89">
        <f>(L40/1000*'Wskaźniki!'!$C$29*'Wskaźniki!'!$J$31+M40/1000*'Wskaźniki!'!$C$30*'Wskaźniki!'!$K$32+N40/1000*'Wskaźniki!'!$C$32*'Wskaźniki!'!$M$31)/1000+O40/1000*'Wskaźniki!'!$C$37*'Wskaźniki!'!$C$31*'Wskaźniki!'!$L$31/1000000+P40/1000000*'Wskaźniki!'!$K$31*'Wskaźniki!'!$C$34</f>
        <v>3.94136E-2</v>
      </c>
      <c r="U40" s="96">
        <f>K40/1000*'Wskaźniki!'!$C$33+L40*'Wskaźniki!'!$C$29+M40/1000*'Wskaźniki!'!$C$30+N40*'Wskaźniki!'!$C$32+O40/1000*'Wskaźniki!'!$C$37*'Wskaźniki!'!$C$31+P40*'Wskaźniki!'!$C$34</f>
        <v>126.61510000000001</v>
      </c>
    </row>
    <row r="41" spans="1:21" ht="30.75" customHeight="1" x14ac:dyDescent="0.25">
      <c r="A41" s="3">
        <v>37</v>
      </c>
      <c r="B41" s="3" t="s">
        <v>1443</v>
      </c>
      <c r="C41" s="70">
        <v>4</v>
      </c>
      <c r="D41" s="70">
        <v>120</v>
      </c>
      <c r="E41" s="67" t="s">
        <v>123</v>
      </c>
      <c r="F41" s="3"/>
      <c r="G41" s="3" t="s">
        <v>12</v>
      </c>
      <c r="H41" s="3" t="s">
        <v>1440</v>
      </c>
      <c r="I41" s="69" t="s">
        <v>16</v>
      </c>
      <c r="J41" s="70" t="s">
        <v>18</v>
      </c>
      <c r="K41" s="70">
        <v>2600</v>
      </c>
      <c r="L41" s="111">
        <v>1.5</v>
      </c>
      <c r="M41" s="70">
        <v>130</v>
      </c>
      <c r="N41" s="26">
        <v>2</v>
      </c>
      <c r="O41" s="70"/>
      <c r="P41" s="86">
        <v>0</v>
      </c>
      <c r="Q41" s="70" t="s">
        <v>124</v>
      </c>
      <c r="R41" s="99">
        <f>K41/1000*'Wskaźniki!'!$D$33+L41*'Wskaźniki!'!$C$29*'Wskaźniki!'!$D$29+M41/1000*'Wskaźniki!'!$C$30*'Wskaźniki!'!$D$30+N41*'Wskaźniki!'!$C$32*'Wskaźniki!'!$D$32+O41/1000*'Wskaźniki!'!$C$37*'Wskaźniki!'!$C$31*'Wskaźniki!'!$D$31+P41*'Wskaźniki!'!$C$34*'Wskaźniki!'!$D$34</f>
        <v>6.1536884320000009</v>
      </c>
      <c r="S41" s="92">
        <f>L41/1000000*'Wskaźniki!'!$J$32*'Wskaźniki!'!$C$29+M41/1000000000*'Wskaźniki!'!$C$30*'Wskaźniki!'!$K$32+N41*'Wskaźniki!'!$C$32/1000000*'Wskaźniki!'!$M$32+O41/1000*'Wskaźniki!'!$C$37*'Wskaźniki!'!$C$31*'Wskaźniki!'!$L$32/1000000+P41*'Wskaźniki!'!$K$32/1000000*'Wskaźniki!'!$C$34</f>
        <v>1.8301650000000003E-2</v>
      </c>
      <c r="T41" s="89">
        <f>(L41/1000*'Wskaźniki!'!$C$29*'Wskaźniki!'!$J$31+M41/1000*'Wskaźniki!'!$C$30*'Wskaźniki!'!$K$32+N41/1000*'Wskaźniki!'!$C$32*'Wskaźniki!'!$M$31)/1000+O41/1000*'Wskaźniki!'!$C$37*'Wskaźniki!'!$C$31*'Wskaźniki!'!$L$31/1000000+P41/1000000*'Wskaźniki!'!$K$31*'Wskaźniki!'!$C$34</f>
        <v>4.0052099999999993E-2</v>
      </c>
      <c r="U41" s="96">
        <f>K41/1000*'Wskaźniki!'!$C$33+L41*'Wskaźniki!'!$C$29+M41/1000*'Wskaźniki!'!$C$30+N41*'Wskaźniki!'!$C$32+O41/1000*'Wskaźniki!'!$C$37*'Wskaźniki!'!$C$31+P41*'Wskaźniki!'!$C$34</f>
        <v>85.6053</v>
      </c>
    </row>
    <row r="42" spans="1:21" x14ac:dyDescent="0.25">
      <c r="A42" s="3">
        <v>38</v>
      </c>
      <c r="B42" s="3" t="s">
        <v>1443</v>
      </c>
      <c r="C42" s="70">
        <v>4</v>
      </c>
      <c r="D42" s="70">
        <v>100</v>
      </c>
      <c r="E42" s="67" t="s">
        <v>123</v>
      </c>
      <c r="F42" s="3"/>
      <c r="G42" s="3" t="s">
        <v>12</v>
      </c>
      <c r="H42" s="3" t="s">
        <v>13</v>
      </c>
      <c r="I42" s="69" t="s">
        <v>124</v>
      </c>
      <c r="J42" s="70" t="s">
        <v>20</v>
      </c>
      <c r="K42" s="70">
        <v>2100</v>
      </c>
      <c r="L42" s="111">
        <v>3</v>
      </c>
      <c r="M42" s="70">
        <v>110</v>
      </c>
      <c r="N42" s="26">
        <v>0.5</v>
      </c>
      <c r="O42" s="70"/>
      <c r="P42" s="86">
        <v>0</v>
      </c>
      <c r="Q42" s="70" t="s">
        <v>124</v>
      </c>
      <c r="R42" s="99">
        <f>K42/1000*'Wskaźniki!'!$D$33+L42*'Wskaźniki!'!$C$29*'Wskaźniki!'!$D$29+M42/1000*'Wskaźniki!'!$C$30*'Wskaźniki!'!$D$30+N42*'Wskaźniki!'!$C$32*'Wskaźniki!'!$D$32+O42/1000*'Wskaźniki!'!$C$37*'Wskaźniki!'!$C$31*'Wskaźniki!'!$D$31+P42*'Wskaźniki!'!$C$34*'Wskaźniki!'!$D$34</f>
        <v>9.3470714040000011</v>
      </c>
      <c r="S42" s="92">
        <f>L42/1000000*'Wskaźniki!'!$J$32*'Wskaźniki!'!$C$29+M42/1000000000*'Wskaźniki!'!$C$30*'Wskaźniki!'!$K$32+N42*'Wskaźniki!'!$C$32/1000000*'Wskaźniki!'!$M$32+O42/1000*'Wskaźniki!'!$C$37*'Wskaźniki!'!$C$31*'Wskaźniki!'!$L$32/1000000+P42*'Wskaźniki!'!$K$32/1000000*'Wskaźniki!'!$C$34</f>
        <v>2.2953300000000003E-2</v>
      </c>
      <c r="T42" s="89">
        <f>(L42/1000*'Wskaźniki!'!$C$29*'Wskaźniki!'!$J$31+M42/1000*'Wskaźniki!'!$C$30*'Wskaźniki!'!$K$32+N42/1000*'Wskaźniki!'!$C$32*'Wskaźniki!'!$M$31)/1000+O42/1000*'Wskaźniki!'!$C$37*'Wskaźniki!'!$C$31*'Wskaźniki!'!$L$31/1000000+P42/1000000*'Wskaźniki!'!$K$31*'Wskaźniki!'!$C$34</f>
        <v>3.5878199999999999E-2</v>
      </c>
      <c r="U42" s="96">
        <f>K42/1000*'Wskaźniki!'!$C$33+L42*'Wskaźniki!'!$C$29+M42/1000*'Wskaźniki!'!$C$30+N42*'Wskaźniki!'!$C$32+O42/1000*'Wskaźniki!'!$C$37*'Wskaźniki!'!$C$31+P42*'Wskaźniki!'!$C$34</f>
        <v>98.354099999999988</v>
      </c>
    </row>
    <row r="43" spans="1:21" x14ac:dyDescent="0.25">
      <c r="A43" s="3">
        <v>39</v>
      </c>
      <c r="B43" s="3" t="s">
        <v>1443</v>
      </c>
      <c r="C43" s="70">
        <v>5</v>
      </c>
      <c r="D43" s="70">
        <v>140</v>
      </c>
      <c r="E43" s="67" t="s">
        <v>123</v>
      </c>
      <c r="F43" s="3"/>
      <c r="G43" s="3" t="s">
        <v>12</v>
      </c>
      <c r="H43" s="3" t="s">
        <v>13</v>
      </c>
      <c r="I43" s="69" t="s">
        <v>124</v>
      </c>
      <c r="J43" s="70" t="s">
        <v>20</v>
      </c>
      <c r="K43" s="70">
        <v>2500</v>
      </c>
      <c r="L43" s="111">
        <v>3</v>
      </c>
      <c r="M43" s="70">
        <v>150</v>
      </c>
      <c r="N43" s="26">
        <v>0.5</v>
      </c>
      <c r="O43" s="70"/>
      <c r="P43" s="86">
        <v>0</v>
      </c>
      <c r="Q43" s="70" t="s">
        <v>124</v>
      </c>
      <c r="R43" s="99">
        <f>K43/1000*'Wskaźniki!'!$D$33+L43*'Wskaźniki!'!$C$29*'Wskaźniki!'!$D$29+M43/1000*'Wskaźniki!'!$C$30*'Wskaźniki!'!$D$30+N43*'Wskaźniki!'!$C$32*'Wskaźniki!'!$D$32+O43/1000*'Wskaźniki!'!$C$37*'Wskaźniki!'!$C$31*'Wskaźniki!'!$D$31+P43*'Wskaźniki!'!$C$34*'Wskaźniki!'!$D$34</f>
        <v>9.7900328600000002</v>
      </c>
      <c r="S43" s="92">
        <f>L43/1000000*'Wskaźniki!'!$J$32*'Wskaźniki!'!$C$29+M43/1000000000*'Wskaźniki!'!$C$30*'Wskaźniki!'!$K$32+N43*'Wskaźniki!'!$C$32/1000000*'Wskaźniki!'!$M$32+O43/1000*'Wskaźniki!'!$C$37*'Wskaźniki!'!$C$31*'Wskaźniki!'!$L$32/1000000+P43*'Wskaźniki!'!$K$32/1000000*'Wskaźniki!'!$C$34</f>
        <v>2.2953300000000003E-2</v>
      </c>
      <c r="T43" s="89">
        <f>(L43/1000*'Wskaźniki!'!$C$29*'Wskaźniki!'!$J$31+M43/1000*'Wskaźniki!'!$C$30*'Wskaźniki!'!$K$32+N43/1000*'Wskaźniki!'!$C$32*'Wskaźniki!'!$M$31)/1000+O43/1000*'Wskaźniki!'!$C$37*'Wskaźniki!'!$C$31*'Wskaźniki!'!$L$31/1000000+P43/1000000*'Wskaźniki!'!$K$31*'Wskaźniki!'!$C$34</f>
        <v>3.5878199999999999E-2</v>
      </c>
      <c r="U43" s="96">
        <f>K43/1000*'Wskaźniki!'!$C$33+L43*'Wskaźniki!'!$C$29+M43/1000*'Wskaźniki!'!$C$30+N43*'Wskaźniki!'!$C$32+O43/1000*'Wskaźniki!'!$C$37*'Wskaźniki!'!$C$31+P43*'Wskaźniki!'!$C$34</f>
        <v>101.6865</v>
      </c>
    </row>
    <row r="44" spans="1:21" x14ac:dyDescent="0.25">
      <c r="A44" s="3">
        <v>40</v>
      </c>
      <c r="B44" s="3" t="s">
        <v>1443</v>
      </c>
      <c r="C44" s="70">
        <v>5</v>
      </c>
      <c r="D44" s="70">
        <v>100</v>
      </c>
      <c r="E44" s="67" t="s">
        <v>123</v>
      </c>
      <c r="F44" s="3"/>
      <c r="G44" s="3" t="s">
        <v>12</v>
      </c>
      <c r="H44" s="3" t="s">
        <v>13</v>
      </c>
      <c r="I44" s="69" t="s">
        <v>124</v>
      </c>
      <c r="J44" s="70" t="s">
        <v>20</v>
      </c>
      <c r="K44" s="70">
        <v>2200</v>
      </c>
      <c r="L44" s="111">
        <v>3</v>
      </c>
      <c r="M44" s="70">
        <v>140</v>
      </c>
      <c r="N44" s="26">
        <v>1.25</v>
      </c>
      <c r="O44" s="70"/>
      <c r="P44" s="86">
        <v>0</v>
      </c>
      <c r="Q44" s="70" t="s">
        <v>124</v>
      </c>
      <c r="R44" s="99">
        <f>K44/1000*'Wskaźniki!'!$D$33+L44*'Wskaźniki!'!$C$29*'Wskaźniki!'!$D$29+M44/1000*'Wskaźniki!'!$C$30*'Wskaźniki!'!$D$30+N44*'Wskaźniki!'!$C$32*'Wskaźniki!'!$D$32+O44/1000*'Wskaźniki!'!$C$37*'Wskaźniki!'!$C$31*'Wskaźniki!'!$D$31+P44*'Wskaźniki!'!$C$34*'Wskaźniki!'!$D$34</f>
        <v>9.5168924959999988</v>
      </c>
      <c r="S44" s="92">
        <f>L44/1000000*'Wskaźniki!'!$J$32*'Wskaźniki!'!$C$29+M44/1000000000*'Wskaźniki!'!$C$30*'Wskaźniki!'!$K$32+N44*'Wskaźniki!'!$C$32/1000000*'Wskaźniki!'!$M$32+O44/1000*'Wskaźniki!'!$C$37*'Wskaźniki!'!$C$31*'Wskaźniki!'!$L$32/1000000+P44*'Wskaźniki!'!$K$32/1000000*'Wskaźniki!'!$C$34</f>
        <v>2.5878300000000003E-2</v>
      </c>
      <c r="T44" s="89">
        <f>(L44/1000*'Wskaźniki!'!$C$29*'Wskaźniki!'!$J$31+M44/1000*'Wskaźniki!'!$C$30*'Wskaźniki!'!$K$32+N44/1000*'Wskaźniki!'!$C$32*'Wskaźniki!'!$M$31)/1000+O44/1000*'Wskaźniki!'!$C$37*'Wskaźniki!'!$C$31*'Wskaźniki!'!$L$31/1000000+P44/1000000*'Wskaźniki!'!$K$31*'Wskaźniki!'!$C$34</f>
        <v>4.5355199999999998E-2</v>
      </c>
      <c r="U44" s="96">
        <f>K44/1000*'Wskaźniki!'!$C$33+L44*'Wskaźniki!'!$C$29+M44/1000*'Wskaźniki!'!$C$30+N44*'Wskaźniki!'!$C$32+O44/1000*'Wskaźniki!'!$C$37*'Wskaźniki!'!$C$31+P44*'Wskaźniki!'!$C$34</f>
        <v>111.8334</v>
      </c>
    </row>
    <row r="45" spans="1:21" x14ac:dyDescent="0.25">
      <c r="A45" s="3">
        <v>41</v>
      </c>
      <c r="B45" s="3" t="s">
        <v>1444</v>
      </c>
      <c r="C45" s="70">
        <v>6</v>
      </c>
      <c r="D45" s="70">
        <v>180</v>
      </c>
      <c r="E45" s="67" t="s">
        <v>123</v>
      </c>
      <c r="F45" s="3"/>
      <c r="G45" s="3" t="s">
        <v>12</v>
      </c>
      <c r="H45" s="3" t="s">
        <v>13</v>
      </c>
      <c r="I45" s="69" t="s">
        <v>124</v>
      </c>
      <c r="J45" s="70" t="s">
        <v>20</v>
      </c>
      <c r="K45" s="70">
        <v>2700</v>
      </c>
      <c r="L45" s="111">
        <v>5</v>
      </c>
      <c r="M45" s="70">
        <v>120</v>
      </c>
      <c r="N45" s="26">
        <v>1</v>
      </c>
      <c r="O45" s="70"/>
      <c r="P45" s="86">
        <v>0</v>
      </c>
      <c r="Q45" s="70" t="s">
        <v>14</v>
      </c>
      <c r="R45" s="99">
        <f>K45/1000*'Wskaźniki!'!$D$33+L45*'Wskaźniki!'!$C$29*'Wskaźniki!'!$D$29+M45/1000*'Wskaźniki!'!$C$30*'Wskaźniki!'!$D$30+N45*'Wskaźniki!'!$C$32*'Wskaźniki!'!$D$32+O45/1000*'Wskaźniki!'!$C$37*'Wskaźniki!'!$C$31*'Wskaźniki!'!$D$31+P45*'Wskaźniki!'!$C$34*'Wskaźniki!'!$D$34</f>
        <v>14.741763368000003</v>
      </c>
      <c r="S45" s="92">
        <f>L45/1000000*'Wskaźniki!'!$J$32*'Wskaźniki!'!$C$29+M45/1000000000*'Wskaźniki!'!$C$30*'Wskaźniki!'!$K$32+N45*'Wskaźniki!'!$C$32/1000000*'Wskaźniki!'!$M$32+O45/1000*'Wskaźniki!'!$C$37*'Wskaźniki!'!$C$31*'Wskaźniki!'!$L$32/1000000+P45*'Wskaźniki!'!$K$32/1000000*'Wskaźniki!'!$C$34</f>
        <v>3.8905500000000003E-2</v>
      </c>
      <c r="T45" s="89">
        <f>(L45/1000*'Wskaźniki!'!$C$29*'Wskaźniki!'!$J$31+M45/1000*'Wskaźniki!'!$C$30*'Wskaźniki!'!$K$32+N45/1000*'Wskaźniki!'!$C$32*'Wskaźniki!'!$M$31)/1000+O45/1000*'Wskaźniki!'!$C$37*'Wskaźniki!'!$C$31*'Wskaźniki!'!$L$31/1000000+P45/1000000*'Wskaźniki!'!$K$31*'Wskaźniki!'!$C$34</f>
        <v>6.1902999999999993E-2</v>
      </c>
      <c r="U45" s="96">
        <f>K45/1000*'Wskaźniki!'!$C$33+L45*'Wskaźniki!'!$C$29+M45/1000*'Wskaźniki!'!$C$30+N45*'Wskaźniki!'!$C$32+O45/1000*'Wskaźniki!'!$C$37*'Wskaźniki!'!$C$31+P45*'Wskaźniki!'!$C$34</f>
        <v>160.6472</v>
      </c>
    </row>
    <row r="46" spans="1:21" x14ac:dyDescent="0.25">
      <c r="A46" s="3">
        <v>42</v>
      </c>
      <c r="B46" s="3" t="s">
        <v>1444</v>
      </c>
      <c r="C46" s="70">
        <v>3</v>
      </c>
      <c r="D46" s="70">
        <v>90</v>
      </c>
      <c r="E46" s="67" t="s">
        <v>123</v>
      </c>
      <c r="F46" s="3"/>
      <c r="G46" s="3" t="s">
        <v>12</v>
      </c>
      <c r="H46" s="3" t="s">
        <v>13</v>
      </c>
      <c r="I46" s="69" t="s">
        <v>124</v>
      </c>
      <c r="J46" s="70" t="s">
        <v>20</v>
      </c>
      <c r="K46" s="70">
        <v>1200</v>
      </c>
      <c r="L46" s="111">
        <v>2</v>
      </c>
      <c r="M46" s="70">
        <v>100</v>
      </c>
      <c r="N46" s="26">
        <v>3.25</v>
      </c>
      <c r="O46" s="70"/>
      <c r="P46" s="86">
        <v>0</v>
      </c>
      <c r="Q46" s="70" t="s">
        <v>125</v>
      </c>
      <c r="R46" s="99">
        <f>K46/1000*'Wskaźniki!'!$D$33+L46*'Wskaźniki!'!$C$29*'Wskaźniki!'!$D$29+M46/1000*'Wskaźniki!'!$C$30*'Wskaźniki!'!$D$30+N46*'Wskaźniki!'!$C$32*'Wskaźniki!'!$D$32+O46/1000*'Wskaźniki!'!$C$37*'Wskaźniki!'!$C$31*'Wskaźniki!'!$D$31+P46*'Wskaźniki!'!$C$34*'Wskaźniki!'!$D$34</f>
        <v>6.1477552400000004</v>
      </c>
      <c r="S46" s="92">
        <f>L46/1000000*'Wskaźniki!'!$J$32*'Wskaźniki!'!$C$29+M46/1000000000*'Wskaźniki!'!$C$30*'Wskaźniki!'!$K$32+N46*'Wskaźniki!'!$C$32/1000000*'Wskaźniki!'!$M$32+O46/1000*'Wskaźniki!'!$C$37*'Wskaźniki!'!$C$31*'Wskaźniki!'!$L$32/1000000+P46*'Wskaźniki!'!$K$32/1000000*'Wskaźniki!'!$C$34</f>
        <v>2.6677199999999998E-2</v>
      </c>
      <c r="T46" s="89">
        <f>(L46/1000*'Wskaźniki!'!$C$29*'Wskaźniki!'!$J$31+M46/1000*'Wskaźniki!'!$C$30*'Wskaźniki!'!$K$32+N46/1000*'Wskaźniki!'!$C$32*'Wskaźniki!'!$M$31)/1000+O46/1000*'Wskaźniki!'!$C$37*'Wskaźniki!'!$C$31*'Wskaźniki!'!$L$31/1000000+P46/1000000*'Wskaźniki!'!$K$31*'Wskaźniki!'!$C$34</f>
        <v>6.0773799999999996E-2</v>
      </c>
      <c r="U46" s="96">
        <f>K46/1000*'Wskaźniki!'!$C$33+L46*'Wskaźniki!'!$C$29+M46/1000*'Wskaźniki!'!$C$30+N46*'Wskaźniki!'!$C$32+O46/1000*'Wskaźniki!'!$C$37*'Wskaźniki!'!$C$31+P46*'Wskaźniki!'!$C$34</f>
        <v>111.61099999999999</v>
      </c>
    </row>
    <row r="47" spans="1:21" x14ac:dyDescent="0.25">
      <c r="A47" s="3">
        <v>43</v>
      </c>
      <c r="B47" s="3" t="s">
        <v>1444</v>
      </c>
      <c r="C47" s="70">
        <v>5</v>
      </c>
      <c r="D47" s="70">
        <v>160</v>
      </c>
      <c r="E47" s="67" t="s">
        <v>123</v>
      </c>
      <c r="F47" s="3"/>
      <c r="G47" s="3" t="s">
        <v>12</v>
      </c>
      <c r="H47" s="3" t="s">
        <v>13</v>
      </c>
      <c r="I47" s="69" t="s">
        <v>124</v>
      </c>
      <c r="J47" s="70" t="s">
        <v>18</v>
      </c>
      <c r="K47" s="70">
        <v>2400</v>
      </c>
      <c r="L47" s="111">
        <v>4</v>
      </c>
      <c r="M47" s="70">
        <v>160</v>
      </c>
      <c r="N47" s="26">
        <v>1.25</v>
      </c>
      <c r="O47" s="70"/>
      <c r="P47" s="86">
        <v>0</v>
      </c>
      <c r="Q47" s="70" t="s">
        <v>125</v>
      </c>
      <c r="R47" s="99">
        <f>K47/1000*'Wskaźniki!'!$D$33+L47*'Wskaźniki!'!$C$29*'Wskaźniki!'!$D$29+M47/1000*'Wskaźniki!'!$C$30*'Wskaźniki!'!$D$30+N47*'Wskaźniki!'!$C$32*'Wskaźniki!'!$D$32+O47/1000*'Wskaźniki!'!$C$37*'Wskaźniki!'!$C$31*'Wskaźniki!'!$D$31+P47*'Wskaźniki!'!$C$34*'Wskaźniki!'!$D$34</f>
        <v>12.177349024000002</v>
      </c>
      <c r="S47" s="92">
        <f>L47/1000000*'Wskaźniki!'!$J$32*'Wskaźniki!'!$C$29+M47/1000000000*'Wskaźniki!'!$C$30*'Wskaźniki!'!$K$32+N47*'Wskaźniki!'!$C$32/1000000*'Wskaźniki!'!$M$32+O47/1000*'Wskaźniki!'!$C$37*'Wskaźniki!'!$C$31*'Wskaźniki!'!$L$32/1000000+P47*'Wskaźniki!'!$K$32/1000000*'Wskaźniki!'!$C$34</f>
        <v>3.2879399999999996E-2</v>
      </c>
      <c r="T47" s="89">
        <f>(L47/1000*'Wskaźniki!'!$C$29*'Wskaźniki!'!$J$31+M47/1000*'Wskaźniki!'!$C$30*'Wskaźniki!'!$K$32+N47/1000*'Wskaźniki!'!$C$32*'Wskaźniki!'!$M$31)/1000+O47/1000*'Wskaźniki!'!$C$37*'Wskaźniki!'!$C$31*'Wskaźniki!'!$L$31/1000000+P47/1000000*'Wskaźniki!'!$K$31*'Wskaźniki!'!$C$34</f>
        <v>5.5208600000000004E-2</v>
      </c>
      <c r="U47" s="96">
        <f>K47/1000*'Wskaźniki!'!$C$33+L47*'Wskaźniki!'!$C$29+M47/1000*'Wskaźniki!'!$C$30+N47*'Wskaźniki!'!$C$32+O47/1000*'Wskaźniki!'!$C$37*'Wskaźniki!'!$C$31+P47*'Wskaźniki!'!$C$34</f>
        <v>139.42959999999999</v>
      </c>
    </row>
    <row r="48" spans="1:21" x14ac:dyDescent="0.25">
      <c r="A48" s="3">
        <v>44</v>
      </c>
      <c r="B48" s="3" t="s">
        <v>1444</v>
      </c>
      <c r="C48" s="70">
        <v>4</v>
      </c>
      <c r="D48" s="70">
        <v>80</v>
      </c>
      <c r="E48" s="67" t="s">
        <v>123</v>
      </c>
      <c r="F48" s="3"/>
      <c r="G48" s="3" t="s">
        <v>12</v>
      </c>
      <c r="H48" s="3" t="s">
        <v>13</v>
      </c>
      <c r="I48" s="69" t="s">
        <v>124</v>
      </c>
      <c r="J48" s="70" t="s">
        <v>18</v>
      </c>
      <c r="K48" s="70">
        <v>1700</v>
      </c>
      <c r="L48" s="111">
        <v>2</v>
      </c>
      <c r="M48" s="70">
        <v>130</v>
      </c>
      <c r="N48" s="26">
        <v>0.75</v>
      </c>
      <c r="O48" s="70"/>
      <c r="P48" s="86">
        <v>0</v>
      </c>
      <c r="Q48" s="70" t="s">
        <v>125</v>
      </c>
      <c r="R48" s="99">
        <f>K48/1000*'Wskaźniki!'!$D$33+L48*'Wskaźniki!'!$C$29*'Wskaźniki!'!$D$29+M48/1000*'Wskaźniki!'!$C$30*'Wskaźniki!'!$D$30+N48*'Wskaźniki!'!$C$32*'Wskaźniki!'!$D$32+O48/1000*'Wskaźniki!'!$C$37*'Wskaźniki!'!$C$31*'Wskaźniki!'!$D$31+P48*'Wskaźniki!'!$C$34*'Wskaźniki!'!$D$34</f>
        <v>6.6423763320000004</v>
      </c>
      <c r="S48" s="92">
        <f>L48/1000000*'Wskaźniki!'!$J$32*'Wskaźniki!'!$C$29+M48/1000000000*'Wskaźniki!'!$C$30*'Wskaźniki!'!$K$32+N48*'Wskaźniki!'!$C$32/1000000*'Wskaźniki!'!$M$32+O48/1000*'Wskaźniki!'!$C$37*'Wskaźniki!'!$C$31*'Wskaźniki!'!$L$32/1000000+P48*'Wskaźniki!'!$K$32/1000000*'Wskaźniki!'!$C$34</f>
        <v>1.69272E-2</v>
      </c>
      <c r="T48" s="89">
        <f>(L48/1000*'Wskaźniki!'!$C$29*'Wskaźniki!'!$J$31+M48/1000*'Wskaźniki!'!$C$30*'Wskaźniki!'!$K$32+N48/1000*'Wskaźniki!'!$C$32*'Wskaźniki!'!$M$31)/1000+O48/1000*'Wskaźniki!'!$C$37*'Wskaźniki!'!$C$31*'Wskaźniki!'!$L$31/1000000+P48/1000000*'Wskaźniki!'!$K$31*'Wskaźniki!'!$C$34</f>
        <v>2.9183800000000003E-2</v>
      </c>
      <c r="U48" s="96">
        <f>K48/1000*'Wskaźniki!'!$C$33+L48*'Wskaźniki!'!$C$29+M48/1000*'Wskaźniki!'!$C$30+N48*'Wskaźniki!'!$C$32+O48/1000*'Wskaźniki!'!$C$37*'Wskaźniki!'!$C$31+P48*'Wskaźniki!'!$C$34</f>
        <v>75.830299999999994</v>
      </c>
    </row>
    <row r="49" spans="1:21" x14ac:dyDescent="0.25">
      <c r="A49" s="3">
        <v>45</v>
      </c>
      <c r="B49" s="3" t="s">
        <v>1444</v>
      </c>
      <c r="C49" s="70">
        <v>2</v>
      </c>
      <c r="D49" s="70">
        <v>150</v>
      </c>
      <c r="E49" s="67" t="s">
        <v>123</v>
      </c>
      <c r="F49" s="3"/>
      <c r="G49" s="3" t="s">
        <v>12</v>
      </c>
      <c r="H49" s="3" t="s">
        <v>13</v>
      </c>
      <c r="I49" s="69" t="s">
        <v>124</v>
      </c>
      <c r="J49" s="70" t="s">
        <v>18</v>
      </c>
      <c r="K49" s="70">
        <v>1300</v>
      </c>
      <c r="L49" s="111">
        <v>3</v>
      </c>
      <c r="M49" s="70">
        <v>130</v>
      </c>
      <c r="N49" s="26">
        <v>0.5</v>
      </c>
      <c r="O49" s="70">
        <v>3000</v>
      </c>
      <c r="P49" s="86">
        <v>0</v>
      </c>
      <c r="Q49" s="70" t="s">
        <v>125</v>
      </c>
      <c r="R49" s="99">
        <f>K49/1000*'Wskaźniki!'!$D$33+L49*'Wskaźniki!'!$C$29*'Wskaźniki!'!$D$29+M49/1000*'Wskaźniki!'!$C$30*'Wskaźniki!'!$D$30+N49*'Wskaźniki!'!$C$32*'Wskaźniki!'!$D$32+O49/1000*'Wskaźniki!'!$C$37*'Wskaźniki!'!$C$31*'Wskaźniki!'!$D$31+P49*'Wskaźniki!'!$C$34*'Wskaźniki!'!$D$34</f>
        <v>16.513495423999998</v>
      </c>
      <c r="S49" s="92">
        <f>L49/1000000*'Wskaźniki!'!$J$32*'Wskaźniki!'!$C$29+M49/1000000000*'Wskaźniki!'!$C$30*'Wskaźniki!'!$K$32+N49*'Wskaźniki!'!$C$32/1000000*'Wskaźniki!'!$M$32+O49/1000*'Wskaźniki!'!$C$37*'Wskaźniki!'!$C$31*'Wskaźniki!'!$L$32/1000000+P49*'Wskaźniki!'!$K$32/1000000*'Wskaźniki!'!$C$34</f>
        <v>2.3966088000000003E-2</v>
      </c>
      <c r="T49" s="89">
        <f>(L49/1000*'Wskaźniki!'!$C$29*'Wskaźniki!'!$J$31+M49/1000*'Wskaźniki!'!$C$30*'Wskaźniki!'!$K$32+N49/1000*'Wskaźniki!'!$C$32*'Wskaźniki!'!$M$31)/1000+O49/1000*'Wskaźniki!'!$C$37*'Wskaźniki!'!$C$31*'Wskaźniki!'!$L$31/1000000+P49/1000000*'Wskaźniki!'!$K$31*'Wskaźniki!'!$C$34</f>
        <v>3.6182036399999999E-2</v>
      </c>
      <c r="U49" s="96">
        <f>K49/1000*'Wskaźniki!'!$C$33+L49*'Wskaźniki!'!$C$29+M49/1000*'Wskaźniki!'!$C$30+N49*'Wskaźniki!'!$C$32+O49/1000*'Wskaźniki!'!$C$37*'Wskaźniki!'!$C$31+P49*'Wskaźniki!'!$C$34</f>
        <v>197.69909999999999</v>
      </c>
    </row>
    <row r="50" spans="1:21" x14ac:dyDescent="0.25">
      <c r="A50" s="3">
        <v>46</v>
      </c>
      <c r="B50" s="3" t="s">
        <v>1444</v>
      </c>
      <c r="C50" s="70">
        <v>2</v>
      </c>
      <c r="D50" s="70">
        <v>60</v>
      </c>
      <c r="E50" s="67"/>
      <c r="F50" s="3" t="s">
        <v>15</v>
      </c>
      <c r="G50" s="3"/>
      <c r="H50" s="3" t="s">
        <v>1440</v>
      </c>
      <c r="I50" s="69" t="s">
        <v>124</v>
      </c>
      <c r="J50" s="70" t="s">
        <v>18</v>
      </c>
      <c r="K50" s="70">
        <v>1200</v>
      </c>
      <c r="L50" s="111">
        <v>0</v>
      </c>
      <c r="M50" s="70">
        <v>70</v>
      </c>
      <c r="N50" s="26">
        <v>7</v>
      </c>
      <c r="O50" s="70"/>
      <c r="P50" s="86">
        <v>0</v>
      </c>
      <c r="Q50" s="70" t="s">
        <v>125</v>
      </c>
      <c r="R50" s="99">
        <f>K50/1000*'Wskaźniki!'!$D$33+L50*'Wskaźniki!'!$C$29*'Wskaźniki!'!$D$29+M50/1000*'Wskaźniki!'!$C$30*'Wskaźniki!'!$D$30+N50*'Wskaźniki!'!$C$32*'Wskaźniki!'!$D$32+O50/1000*'Wskaźniki!'!$C$37*'Wskaźniki!'!$C$31*'Wskaźniki!'!$D$31+P50*'Wskaźniki!'!$C$34*'Wskaźniki!'!$D$34</f>
        <v>1.181182548</v>
      </c>
      <c r="S50" s="92">
        <f>L50/1000000*'Wskaźniki!'!$J$32*'Wskaźniki!'!$C$29+M50/1000000000*'Wskaźniki!'!$C$30*'Wskaźniki!'!$K$32+N50*'Wskaźniki!'!$C$32/1000000*'Wskaźniki!'!$M$32+O50/1000*'Wskaźniki!'!$C$37*'Wskaźniki!'!$C$31*'Wskaźniki!'!$L$32/1000000+P50*'Wskaźniki!'!$K$32/1000000*'Wskaźniki!'!$C$34</f>
        <v>2.7299999999999998E-2</v>
      </c>
      <c r="T50" s="89">
        <f>(L50/1000*'Wskaźniki!'!$C$29*'Wskaźniki!'!$J$31+M50/1000*'Wskaźniki!'!$C$30*'Wskaźniki!'!$K$32+N50/1000*'Wskaźniki!'!$C$32*'Wskaźniki!'!$M$31)/1000+O50/1000*'Wskaźniki!'!$C$37*'Wskaźniki!'!$C$31*'Wskaźniki!'!$L$31/1000000+P50/1000000*'Wskaźniki!'!$K$31*'Wskaźniki!'!$C$34</f>
        <v>8.8452000000000003E-2</v>
      </c>
      <c r="U50" s="96">
        <f>K50/1000*'Wskaźniki!'!$C$33+L50*'Wskaźniki!'!$C$29+M50/1000*'Wskaźniki!'!$C$30+N50*'Wskaźniki!'!$C$32+O50/1000*'Wskaźniki!'!$C$37*'Wskaźniki!'!$C$31+P50*'Wskaźniki!'!$C$34</f>
        <v>116.8317</v>
      </c>
    </row>
    <row r="51" spans="1:21" x14ac:dyDescent="0.25">
      <c r="A51" s="3">
        <v>47</v>
      </c>
      <c r="B51" s="3" t="s">
        <v>1444</v>
      </c>
      <c r="C51" s="70">
        <v>7</v>
      </c>
      <c r="D51" s="70">
        <v>100</v>
      </c>
      <c r="E51" s="67" t="s">
        <v>123</v>
      </c>
      <c r="F51" s="3"/>
      <c r="G51" s="3" t="s">
        <v>12</v>
      </c>
      <c r="H51" s="3" t="s">
        <v>13</v>
      </c>
      <c r="I51" s="69" t="s">
        <v>124</v>
      </c>
      <c r="J51" s="70" t="s">
        <v>20</v>
      </c>
      <c r="K51" s="70">
        <v>2900</v>
      </c>
      <c r="L51" s="111">
        <v>5</v>
      </c>
      <c r="M51" s="70">
        <v>180</v>
      </c>
      <c r="N51" s="26">
        <v>3.5</v>
      </c>
      <c r="O51" s="70"/>
      <c r="P51" s="86">
        <v>0</v>
      </c>
      <c r="Q51" s="70" t="s">
        <v>124</v>
      </c>
      <c r="R51" s="99">
        <f>K51/1000*'Wskaźniki!'!$D$33+L51*'Wskaźniki!'!$C$29*'Wskaźniki!'!$D$29+M51/1000*'Wskaźniki!'!$C$30*'Wskaźniki!'!$D$30+N51*'Wskaźniki!'!$C$32*'Wskaźniki!'!$D$32+O51/1000*'Wskaźniki!'!$C$37*'Wskaźniki!'!$C$31*'Wskaźniki!'!$D$31+P51*'Wskaźniki!'!$C$34*'Wskaźniki!'!$D$34</f>
        <v>15.081405552000001</v>
      </c>
      <c r="S51" s="92">
        <f>L51/1000000*'Wskaźniki!'!$J$32*'Wskaźniki!'!$C$29+M51/1000000000*'Wskaźniki!'!$C$30*'Wskaźniki!'!$K$32+N51*'Wskaźniki!'!$C$32/1000000*'Wskaźniki!'!$M$32+O51/1000*'Wskaźniki!'!$C$37*'Wskaźniki!'!$C$31*'Wskaźniki!'!$L$32/1000000+P51*'Wskaźniki!'!$K$32/1000000*'Wskaźniki!'!$C$34</f>
        <v>4.8655500000000004E-2</v>
      </c>
      <c r="T51" s="89">
        <f>(L51/1000*'Wskaźniki!'!$C$29*'Wskaźniki!'!$J$31+M51/1000*'Wskaźniki!'!$C$30*'Wskaźniki!'!$K$32+N51/1000*'Wskaźniki!'!$C$32*'Wskaźniki!'!$M$31)/1000+O51/1000*'Wskaźniki!'!$C$37*'Wskaźniki!'!$C$31*'Wskaźniki!'!$L$31/1000000+P51/1000000*'Wskaźniki!'!$K$31*'Wskaźniki!'!$C$34</f>
        <v>9.3492999999999993E-2</v>
      </c>
      <c r="U51" s="96">
        <f>K51/1000*'Wskaźniki!'!$C$33+L51*'Wskaźniki!'!$C$29+M51/1000*'Wskaźniki!'!$C$30+N51*'Wskaźniki!'!$C$32+O51/1000*'Wskaźniki!'!$C$37*'Wskaźniki!'!$C$31+P51*'Wskaźniki!'!$C$34</f>
        <v>203.20580000000001</v>
      </c>
    </row>
    <row r="52" spans="1:21" x14ac:dyDescent="0.25">
      <c r="A52" s="3">
        <v>48</v>
      </c>
      <c r="B52" s="3" t="s">
        <v>1444</v>
      </c>
      <c r="C52" s="70">
        <v>3</v>
      </c>
      <c r="D52" s="70">
        <v>90</v>
      </c>
      <c r="E52" s="67" t="s">
        <v>123</v>
      </c>
      <c r="F52" s="3"/>
      <c r="G52" s="3" t="s">
        <v>12</v>
      </c>
      <c r="H52" s="3" t="s">
        <v>13</v>
      </c>
      <c r="I52" s="69" t="s">
        <v>124</v>
      </c>
      <c r="J52" s="70" t="s">
        <v>20</v>
      </c>
      <c r="K52" s="70">
        <v>800</v>
      </c>
      <c r="L52" s="111">
        <v>3</v>
      </c>
      <c r="M52" s="70">
        <v>80</v>
      </c>
      <c r="N52" s="26">
        <v>0.75</v>
      </c>
      <c r="O52" s="70"/>
      <c r="P52" s="86">
        <v>0</v>
      </c>
      <c r="Q52" s="70" t="s">
        <v>125</v>
      </c>
      <c r="R52" s="99">
        <f>K52/1000*'Wskaźniki!'!$D$33+L52*'Wskaźniki!'!$C$29*'Wskaźniki!'!$D$29+M52/1000*'Wskaźniki!'!$C$30*'Wskaźniki!'!$D$30+N52*'Wskaźniki!'!$C$32*'Wskaźniki!'!$D$32+O52/1000*'Wskaźniki!'!$C$37*'Wskaźniki!'!$C$31*'Wskaźniki!'!$D$31+P52*'Wskaźniki!'!$C$34*'Wskaźniki!'!$D$34</f>
        <v>8.2028503120000007</v>
      </c>
      <c r="S52" s="92">
        <f>L52/1000000*'Wskaźniki!'!$J$32*'Wskaźniki!'!$C$29+M52/1000000000*'Wskaźniki!'!$C$30*'Wskaźniki!'!$K$32+N52*'Wskaźniki!'!$C$32/1000000*'Wskaźniki!'!$M$32+O52/1000*'Wskaźniki!'!$C$37*'Wskaźniki!'!$C$31*'Wskaźniki!'!$L$32/1000000+P52*'Wskaźniki!'!$K$32/1000000*'Wskaźniki!'!$C$34</f>
        <v>2.3928300000000003E-2</v>
      </c>
      <c r="T52" s="89">
        <f>(L52/1000*'Wskaźniki!'!$C$29*'Wskaźniki!'!$J$31+M52/1000*'Wskaźniki!'!$C$30*'Wskaźniki!'!$K$32+N52/1000*'Wskaźniki!'!$C$32*'Wskaźniki!'!$M$31)/1000+O52/1000*'Wskaźniki!'!$C$37*'Wskaźniki!'!$C$31*'Wskaźniki!'!$L$31/1000000+P52/1000000*'Wskaźniki!'!$K$31*'Wskaźniki!'!$C$34</f>
        <v>3.9037200000000001E-2</v>
      </c>
      <c r="U52" s="96">
        <f>K52/1000*'Wskaźniki!'!$C$33+L52*'Wskaźniki!'!$C$29+M52/1000*'Wskaźniki!'!$C$30+N52*'Wskaźniki!'!$C$32+O52/1000*'Wskaźniki!'!$C$37*'Wskaźniki!'!$C$31+P52*'Wskaźniki!'!$C$34</f>
        <v>96.154799999999994</v>
      </c>
    </row>
    <row r="53" spans="1:21" x14ac:dyDescent="0.25">
      <c r="A53" s="3">
        <v>49</v>
      </c>
      <c r="B53" s="3" t="s">
        <v>1444</v>
      </c>
      <c r="C53" s="70">
        <v>1</v>
      </c>
      <c r="D53" s="70">
        <v>40</v>
      </c>
      <c r="E53" s="67" t="s">
        <v>126</v>
      </c>
      <c r="F53" s="3" t="s">
        <v>15</v>
      </c>
      <c r="G53" s="3"/>
      <c r="H53" s="3"/>
      <c r="I53" s="69" t="s">
        <v>124</v>
      </c>
      <c r="J53" s="70" t="s">
        <v>18</v>
      </c>
      <c r="K53" s="70">
        <v>300</v>
      </c>
      <c r="L53" s="111">
        <v>0</v>
      </c>
      <c r="M53" s="70">
        <v>0</v>
      </c>
      <c r="N53" s="26">
        <v>3</v>
      </c>
      <c r="O53" s="70"/>
      <c r="P53" s="86">
        <v>0</v>
      </c>
      <c r="Q53" s="70" t="s">
        <v>124</v>
      </c>
      <c r="R53" s="99">
        <f>K53/1000*'Wskaźniki!'!$D$33+L53*'Wskaźniki!'!$C$29*'Wskaźniki!'!$D$29+M53/1000*'Wskaźniki!'!$C$30*'Wskaźniki!'!$D$30+N53*'Wskaźniki!'!$C$32*'Wskaźniki!'!$D$32+O53/1000*'Wskaźniki!'!$C$37*'Wskaźniki!'!$C$31*'Wskaźniki!'!$D$31+P53*'Wskaźniki!'!$C$34*'Wskaźniki!'!$D$34</f>
        <v>0.24360000000000001</v>
      </c>
      <c r="S53" s="92">
        <f>L53/1000000*'Wskaźniki!'!$J$32*'Wskaźniki!'!$C$29+M53/1000000000*'Wskaźniki!'!$C$30*'Wskaźniki!'!$K$32+N53*'Wskaźniki!'!$C$32/1000000*'Wskaźniki!'!$M$32+O53/1000*'Wskaźniki!'!$C$37*'Wskaźniki!'!$C$31*'Wskaźniki!'!$L$32/1000000+P53*'Wskaźniki!'!$K$32/1000000*'Wskaźniki!'!$C$34</f>
        <v>1.17E-2</v>
      </c>
      <c r="T53" s="89">
        <f>(L53/1000*'Wskaźniki!'!$C$29*'Wskaźniki!'!$J$31+M53/1000*'Wskaźniki!'!$C$30*'Wskaźniki!'!$K$32+N53/1000*'Wskaźniki!'!$C$32*'Wskaźniki!'!$M$31)/1000+O53/1000*'Wskaźniki!'!$C$37*'Wskaźniki!'!$C$31*'Wskaźniki!'!$L$31/1000000+P53/1000000*'Wskaźniki!'!$K$31*'Wskaźniki!'!$C$34</f>
        <v>3.7908000000000004E-2</v>
      </c>
      <c r="U53" s="96">
        <f>K53/1000*'Wskaźniki!'!$C$33+L53*'Wskaźniki!'!$C$29+M53/1000*'Wskaźniki!'!$C$30+N53*'Wskaźniki!'!$C$32+O53/1000*'Wskaźniki!'!$C$37*'Wskaźniki!'!$C$31+P53*'Wskaźniki!'!$C$34</f>
        <v>47.879999999999995</v>
      </c>
    </row>
    <row r="54" spans="1:21" x14ac:dyDescent="0.25">
      <c r="A54" s="3">
        <v>50</v>
      </c>
      <c r="B54" s="3" t="s">
        <v>1444</v>
      </c>
      <c r="C54" s="70">
        <v>5</v>
      </c>
      <c r="D54" s="70">
        <v>220</v>
      </c>
      <c r="E54" s="67" t="s">
        <v>123</v>
      </c>
      <c r="F54" s="3"/>
      <c r="G54" s="3" t="s">
        <v>12</v>
      </c>
      <c r="H54" s="3" t="s">
        <v>13</v>
      </c>
      <c r="I54" s="69" t="s">
        <v>124</v>
      </c>
      <c r="J54" s="70" t="s">
        <v>18</v>
      </c>
      <c r="K54" s="70">
        <v>3000</v>
      </c>
      <c r="L54" s="111">
        <v>3</v>
      </c>
      <c r="M54" s="70">
        <v>130</v>
      </c>
      <c r="N54" s="26">
        <v>4</v>
      </c>
      <c r="O54" s="70"/>
      <c r="P54" s="86">
        <v>0</v>
      </c>
      <c r="Q54" s="70" t="s">
        <v>124</v>
      </c>
      <c r="R54" s="99">
        <f>K54/1000*'Wskaźniki!'!$D$33+L54*'Wskaźniki!'!$C$29*'Wskaźniki!'!$D$29+M54/1000*'Wskaźniki!'!$C$30*'Wskaźniki!'!$D$30+N54*'Wskaźniki!'!$C$32*'Wskaźniki!'!$D$32+O54/1000*'Wskaźniki!'!$C$37*'Wskaźniki!'!$C$31*'Wskaźniki!'!$D$31+P54*'Wskaźniki!'!$C$34*'Wskaźniki!'!$D$34</f>
        <v>10.136952132000001</v>
      </c>
      <c r="S54" s="92">
        <f>L54/1000000*'Wskaźniki!'!$J$32*'Wskaźniki!'!$C$29+M54/1000000000*'Wskaźniki!'!$C$30*'Wskaźniki!'!$K$32+N54*'Wskaźniki!'!$C$32/1000000*'Wskaźniki!'!$M$32+O54/1000*'Wskaźniki!'!$C$37*'Wskaźniki!'!$C$31*'Wskaźniki!'!$L$32/1000000+P54*'Wskaźniki!'!$K$32/1000000*'Wskaźniki!'!$C$34</f>
        <v>3.6603300000000005E-2</v>
      </c>
      <c r="T54" s="89">
        <f>(L54/1000*'Wskaźniki!'!$C$29*'Wskaźniki!'!$J$31+M54/1000*'Wskaźniki!'!$C$30*'Wskaźniki!'!$K$32+N54/1000*'Wskaźniki!'!$C$32*'Wskaźniki!'!$M$31)/1000+O54/1000*'Wskaźniki!'!$C$37*'Wskaźniki!'!$C$31*'Wskaźniki!'!$L$31/1000000+P54/1000000*'Wskaźniki!'!$K$31*'Wskaźniki!'!$C$34</f>
        <v>8.0104199999999987E-2</v>
      </c>
      <c r="U54" s="96">
        <f>K54/1000*'Wskaźniki!'!$C$33+L54*'Wskaźniki!'!$C$29+M54/1000*'Wskaźniki!'!$C$30+N54*'Wskaźniki!'!$C$32+O54/1000*'Wskaźniki!'!$C$37*'Wskaźniki!'!$C$31+P54*'Wskaźniki!'!$C$34</f>
        <v>157.1403</v>
      </c>
    </row>
    <row r="55" spans="1:21" x14ac:dyDescent="0.25">
      <c r="A55" s="3">
        <v>51</v>
      </c>
      <c r="B55" s="3" t="s">
        <v>1444</v>
      </c>
      <c r="C55" s="70">
        <v>2</v>
      </c>
      <c r="D55" s="70">
        <v>120</v>
      </c>
      <c r="E55" s="67" t="s">
        <v>123</v>
      </c>
      <c r="F55" s="3"/>
      <c r="G55" s="3" t="s">
        <v>12</v>
      </c>
      <c r="H55" s="3" t="s">
        <v>13</v>
      </c>
      <c r="I55" s="69" t="s">
        <v>124</v>
      </c>
      <c r="J55" s="70" t="s">
        <v>20</v>
      </c>
      <c r="K55" s="70">
        <v>2100</v>
      </c>
      <c r="L55" s="111">
        <v>1</v>
      </c>
      <c r="M55" s="70">
        <v>130</v>
      </c>
      <c r="N55" s="26">
        <v>4</v>
      </c>
      <c r="O55" s="70"/>
      <c r="P55" s="86">
        <v>0</v>
      </c>
      <c r="Q55" s="70" t="s">
        <v>124</v>
      </c>
      <c r="R55" s="99">
        <f>K55/1000*'Wskaźniki!'!$D$33+L55*'Wskaźniki!'!$C$29*'Wskaźniki!'!$D$29+M55/1000*'Wskaźniki!'!$C$30*'Wskaźniki!'!$D$30+N55*'Wskaźniki!'!$C$32*'Wskaźniki!'!$D$32+O55/1000*'Wskaźniki!'!$C$37*'Wskaźniki!'!$C$31*'Wskaźniki!'!$D$31+P55*'Wskaźniki!'!$C$34*'Wskaźniki!'!$D$34</f>
        <v>4.5282005320000005</v>
      </c>
      <c r="S55" s="92">
        <f>L55/1000000*'Wskaźniki!'!$J$32*'Wskaźniki!'!$C$29+M55/1000000000*'Wskaźniki!'!$C$30*'Wskaźniki!'!$K$32+N55*'Wskaźniki!'!$C$32/1000000*'Wskaźniki!'!$M$32+O55/1000*'Wskaźniki!'!$C$37*'Wskaźniki!'!$C$31*'Wskaźniki!'!$L$32/1000000+P55*'Wskaźniki!'!$K$32/1000000*'Wskaźniki!'!$C$34</f>
        <v>2.2601099999999999E-2</v>
      </c>
      <c r="T55" s="89">
        <f>(L55/1000*'Wskaźniki!'!$C$29*'Wskaźniki!'!$J$31+M55/1000*'Wskaźniki!'!$C$30*'Wskaźniki!'!$K$32+N55/1000*'Wskaźniki!'!$C$32*'Wskaźniki!'!$M$31)/1000+O55/1000*'Wskaźniki!'!$C$37*'Wskaźniki!'!$C$31*'Wskaźniki!'!$L$31/1000000+P55/1000000*'Wskaźniki!'!$K$31*'Wskaźniki!'!$C$34</f>
        <v>6.0397399999999997E-2</v>
      </c>
      <c r="U55" s="96">
        <f>K55/1000*'Wskaźniki!'!$C$33+L55*'Wskaźniki!'!$C$29+M55/1000*'Wskaźniki!'!$C$30+N55*'Wskaźniki!'!$C$32+O55/1000*'Wskaźniki!'!$C$37*'Wskaźniki!'!$C$31+P55*'Wskaźniki!'!$C$34</f>
        <v>102.0403</v>
      </c>
    </row>
    <row r="56" spans="1:21" x14ac:dyDescent="0.25">
      <c r="A56" s="3">
        <v>52</v>
      </c>
      <c r="B56" s="3" t="s">
        <v>1444</v>
      </c>
      <c r="C56" s="70">
        <v>4</v>
      </c>
      <c r="D56" s="70">
        <v>120</v>
      </c>
      <c r="E56" s="67" t="s">
        <v>123</v>
      </c>
      <c r="F56" s="3"/>
      <c r="G56" s="3" t="s">
        <v>12</v>
      </c>
      <c r="H56" s="3" t="s">
        <v>13</v>
      </c>
      <c r="I56" s="69" t="s">
        <v>124</v>
      </c>
      <c r="J56" s="70" t="s">
        <v>20</v>
      </c>
      <c r="K56" s="70">
        <v>1700</v>
      </c>
      <c r="L56" s="111">
        <v>0</v>
      </c>
      <c r="M56" s="70">
        <v>130</v>
      </c>
      <c r="N56" s="26">
        <v>7</v>
      </c>
      <c r="O56" s="70"/>
      <c r="P56" s="86">
        <v>0</v>
      </c>
      <c r="Q56" s="70" t="s">
        <v>124</v>
      </c>
      <c r="R56" s="99">
        <f>K56/1000*'Wskaźniki!'!$D$33+L56*'Wskaźniki!'!$C$29*'Wskaźniki!'!$D$29+M56/1000*'Wskaźniki!'!$C$30*'Wskaźniki!'!$D$30+N56*'Wskaźniki!'!$C$32*'Wskaźniki!'!$D$32+O56/1000*'Wskaźniki!'!$C$37*'Wskaźniki!'!$C$31*'Wskaźniki!'!$D$31+P56*'Wskaźniki!'!$C$34*'Wskaźniki!'!$D$34</f>
        <v>1.7644247320000002</v>
      </c>
      <c r="S56" s="92">
        <f>L56/1000000*'Wskaźniki!'!$J$32*'Wskaźniki!'!$C$29+M56/1000000000*'Wskaźniki!'!$C$30*'Wskaźniki!'!$K$32+N56*'Wskaźniki!'!$C$32/1000000*'Wskaźniki!'!$M$32+O56/1000*'Wskaźniki!'!$C$37*'Wskaźniki!'!$C$31*'Wskaźniki!'!$L$32/1000000+P56*'Wskaźniki!'!$K$32/1000000*'Wskaźniki!'!$C$34</f>
        <v>2.7299999999999998E-2</v>
      </c>
      <c r="T56" s="89">
        <f>(L56/1000*'Wskaźniki!'!$C$29*'Wskaźniki!'!$J$31+M56/1000*'Wskaźniki!'!$C$30*'Wskaźniki!'!$K$32+N56/1000*'Wskaźniki!'!$C$32*'Wskaźniki!'!$M$31)/1000+O56/1000*'Wskaźniki!'!$C$37*'Wskaźniki!'!$C$31*'Wskaźniki!'!$L$31/1000000+P56/1000000*'Wskaźniki!'!$K$31*'Wskaźniki!'!$C$34</f>
        <v>8.8452000000000003E-2</v>
      </c>
      <c r="U56" s="96">
        <f>K56/1000*'Wskaźniki!'!$C$33+L56*'Wskaźniki!'!$C$29+M56/1000*'Wskaźniki!'!$C$30+N56*'Wskaźniki!'!$C$32+O56/1000*'Wskaźniki!'!$C$37*'Wskaźniki!'!$C$31+P56*'Wskaźniki!'!$C$34</f>
        <v>121.47030000000001</v>
      </c>
    </row>
    <row r="57" spans="1:21" x14ac:dyDescent="0.25">
      <c r="A57" s="3">
        <v>53</v>
      </c>
      <c r="B57" s="3" t="s">
        <v>1444</v>
      </c>
      <c r="C57" s="70">
        <v>3</v>
      </c>
      <c r="D57" s="70">
        <v>160</v>
      </c>
      <c r="E57" s="67" t="s">
        <v>123</v>
      </c>
      <c r="F57" s="3"/>
      <c r="G57" s="3" t="s">
        <v>12</v>
      </c>
      <c r="H57" s="3" t="s">
        <v>13</v>
      </c>
      <c r="I57" s="69" t="s">
        <v>14</v>
      </c>
      <c r="J57" s="70" t="s">
        <v>18</v>
      </c>
      <c r="K57" s="70">
        <v>1900</v>
      </c>
      <c r="L57" s="111">
        <v>6</v>
      </c>
      <c r="M57" s="70">
        <v>130</v>
      </c>
      <c r="N57" s="26">
        <v>1.25</v>
      </c>
      <c r="O57" s="70"/>
      <c r="P57" s="86">
        <v>0</v>
      </c>
      <c r="Q57" s="70" t="s">
        <v>1445</v>
      </c>
      <c r="R57" s="99">
        <f>K57/1000*'Wskaźniki!'!$D$33+L57*'Wskaźniki!'!$C$29*'Wskaźniki!'!$D$29+M57/1000*'Wskaźniki!'!$C$30*'Wskaźniki!'!$D$30+N57*'Wskaźniki!'!$C$32*'Wskaźniki!'!$D$32+O57/1000*'Wskaźniki!'!$C$37*'Wskaźniki!'!$C$31*'Wskaźniki!'!$D$31+P57*'Wskaźniki!'!$C$34*'Wskaźniki!'!$D$34</f>
        <v>16.560679532000002</v>
      </c>
      <c r="S57" s="92">
        <f>L57/1000000*'Wskaźniki!'!$J$32*'Wskaźniki!'!$C$29+M57/1000000000*'Wskaźniki!'!$C$30*'Wskaźniki!'!$K$32+N57*'Wskaźniki!'!$C$32/1000000*'Wskaźniki!'!$M$32+O57/1000*'Wskaźniki!'!$C$37*'Wskaźniki!'!$C$31*'Wskaźniki!'!$L$32/1000000+P57*'Wskaźniki!'!$K$32/1000000*'Wskaźniki!'!$C$34</f>
        <v>4.6881600000000002E-2</v>
      </c>
      <c r="T57" s="89">
        <f>(L57/1000*'Wskaźniki!'!$C$29*'Wskaźniki!'!$J$31+M57/1000*'Wskaźniki!'!$C$30*'Wskaźniki!'!$K$32+N57/1000*'Wskaźniki!'!$C$32*'Wskaźniki!'!$M$31)/1000+O57/1000*'Wskaźniki!'!$C$37*'Wskaźniki!'!$C$31*'Wskaźniki!'!$L$31/1000000+P57/1000000*'Wskaźniki!'!$K$31*'Wskaźniki!'!$C$34</f>
        <v>7.4915399999999993E-2</v>
      </c>
      <c r="U57" s="96">
        <f>K57/1000*'Wskaźniki!'!$C$33+L57*'Wskaźniki!'!$C$29+M57/1000*'Wskaźniki!'!$C$30+N57*'Wskaźniki!'!$C$32+O57/1000*'Wskaźniki!'!$C$37*'Wskaźniki!'!$C$31+P57*'Wskaźniki!'!$C$34</f>
        <v>188.07029999999997</v>
      </c>
    </row>
    <row r="58" spans="1:21" x14ac:dyDescent="0.25">
      <c r="A58" s="3">
        <v>54</v>
      </c>
      <c r="B58" s="3" t="s">
        <v>1446</v>
      </c>
      <c r="C58" s="70">
        <v>6</v>
      </c>
      <c r="D58" s="70">
        <v>160</v>
      </c>
      <c r="E58" s="67" t="s">
        <v>123</v>
      </c>
      <c r="F58" s="3"/>
      <c r="G58" s="3" t="s">
        <v>12</v>
      </c>
      <c r="H58" s="3" t="s">
        <v>13</v>
      </c>
      <c r="I58" s="69" t="s">
        <v>124</v>
      </c>
      <c r="J58" s="70" t="s">
        <v>18</v>
      </c>
      <c r="K58" s="70">
        <v>2000</v>
      </c>
      <c r="L58" s="111">
        <v>5</v>
      </c>
      <c r="M58" s="70">
        <v>110</v>
      </c>
      <c r="N58" s="26">
        <v>0</v>
      </c>
      <c r="O58" s="70"/>
      <c r="P58" s="86">
        <v>0</v>
      </c>
      <c r="Q58" s="70" t="s">
        <v>125</v>
      </c>
      <c r="R58" s="99">
        <f>K58/1000*'Wskaźniki!'!$D$33+L58*'Wskaźniki!'!$C$29*'Wskaźniki!'!$D$29+M58/1000*'Wskaźniki!'!$C$30*'Wskaźniki!'!$D$30+N58*'Wskaźniki!'!$C$32*'Wskaźniki!'!$D$32+O58/1000*'Wskaźniki!'!$C$37*'Wskaźniki!'!$C$31*'Wskaźniki!'!$D$31+P58*'Wskaźniki!'!$C$34*'Wskaźniki!'!$D$34</f>
        <v>14.143823004000003</v>
      </c>
      <c r="S58" s="92">
        <f>L58/1000000*'Wskaźniki!'!$J$32*'Wskaźniki!'!$C$29+M58/1000000000*'Wskaźniki!'!$C$30*'Wskaźniki!'!$K$32+N58*'Wskaźniki!'!$C$32/1000000*'Wskaźniki!'!$M$32+O58/1000*'Wskaźniki!'!$C$37*'Wskaźniki!'!$C$31*'Wskaźniki!'!$L$32/1000000+P58*'Wskaźniki!'!$K$32/1000000*'Wskaźniki!'!$C$34</f>
        <v>3.5005500000000002E-2</v>
      </c>
      <c r="T58" s="89">
        <f>(L58/1000*'Wskaźniki!'!$C$29*'Wskaźniki!'!$J$31+M58/1000*'Wskaźniki!'!$C$30*'Wskaźniki!'!$K$32+N58/1000*'Wskaźniki!'!$C$32*'Wskaźniki!'!$M$31)/1000+O58/1000*'Wskaźniki!'!$C$37*'Wskaźniki!'!$C$31*'Wskaźniki!'!$L$31/1000000+P58/1000000*'Wskaźniki!'!$K$31*'Wskaźniki!'!$C$34</f>
        <v>4.9266999999999998E-2</v>
      </c>
      <c r="U58" s="96">
        <f>K58/1000*'Wskaźniki!'!$C$33+L58*'Wskaźniki!'!$C$29+M58/1000*'Wskaźniki!'!$C$30+N58*'Wskaźniki!'!$C$32+O58/1000*'Wskaźniki!'!$C$37*'Wskaźniki!'!$C$31+P58*'Wskaźniki!'!$C$34</f>
        <v>142.05410000000001</v>
      </c>
    </row>
    <row r="59" spans="1:21" x14ac:dyDescent="0.25">
      <c r="A59" s="3">
        <v>55</v>
      </c>
      <c r="B59" s="3" t="s">
        <v>1446</v>
      </c>
      <c r="C59" s="70">
        <v>5</v>
      </c>
      <c r="D59" s="70">
        <v>130</v>
      </c>
      <c r="E59" s="67" t="s">
        <v>123</v>
      </c>
      <c r="F59" s="3"/>
      <c r="G59" s="3" t="s">
        <v>1447</v>
      </c>
      <c r="H59" s="3" t="s">
        <v>13</v>
      </c>
      <c r="I59" s="69" t="s">
        <v>124</v>
      </c>
      <c r="J59" s="70" t="s">
        <v>20</v>
      </c>
      <c r="K59" s="70">
        <v>2200</v>
      </c>
      <c r="L59" s="111">
        <v>0</v>
      </c>
      <c r="M59" s="70">
        <v>0</v>
      </c>
      <c r="N59" s="26">
        <v>0</v>
      </c>
      <c r="O59" s="70"/>
      <c r="P59" s="86">
        <v>3600</v>
      </c>
      <c r="Q59" s="70" t="s">
        <v>124</v>
      </c>
      <c r="R59" s="99">
        <f>K59/1000*'Wskaźniki!'!$D$33+L59*'Wskaźniki!'!$C$29*'Wskaźniki!'!$D$29+M59/1000*'Wskaźniki!'!$C$30*'Wskaźniki!'!$D$30+N59*'Wskaźniki!'!$C$32*'Wskaźniki!'!$D$32+O59/1000*'Wskaźniki!'!$C$37*'Wskaźniki!'!$C$31*'Wskaźniki!'!$D$31+P59*'Wskaźniki!'!$C$34*'Wskaźniki!'!$D$34</f>
        <v>8.69713928</v>
      </c>
      <c r="S59" s="92">
        <f>L59/1000000*'Wskaźniki!'!$J$32*'Wskaźniki!'!$C$29+M59/1000000000*'Wskaźniki!'!$C$30*'Wskaźniki!'!$K$32+N59*'Wskaźniki!'!$C$32/1000000*'Wskaźniki!'!$M$32+O59/1000*'Wskaźniki!'!$C$37*'Wskaźniki!'!$C$31*'Wskaźniki!'!$L$32/1000000+P59*'Wskaźniki!'!$K$32/1000000*'Wskaźniki!'!$C$34</f>
        <v>0</v>
      </c>
      <c r="T59" s="89">
        <f>(L59/1000*'Wskaźniki!'!$C$29*'Wskaźniki!'!$J$31+M59/1000*'Wskaźniki!'!$C$30*'Wskaźniki!'!$K$32+N59/1000*'Wskaźniki!'!$C$32*'Wskaźniki!'!$M$31)/1000+O59/1000*'Wskaźniki!'!$C$37*'Wskaźniki!'!$C$31*'Wskaźniki!'!$L$31/1000000+P59/1000000*'Wskaźniki!'!$K$31*'Wskaźniki!'!$C$34</f>
        <v>6.1901999999999991E-5</v>
      </c>
      <c r="U59" s="96">
        <f>K59/1000*'Wskaźniki!'!$C$33+L59*'Wskaźniki!'!$C$29+M59/1000*'Wskaźniki!'!$C$30+N59*'Wskaźniki!'!$C$32+O59/1000*'Wskaźniki!'!$C$37*'Wskaźniki!'!$C$31+P59*'Wskaźniki!'!$C$34</f>
        <v>131.72399999999999</v>
      </c>
    </row>
    <row r="60" spans="1:21" x14ac:dyDescent="0.25">
      <c r="A60" s="3">
        <v>56</v>
      </c>
      <c r="B60" s="3" t="s">
        <v>1446</v>
      </c>
      <c r="C60" s="70">
        <v>4</v>
      </c>
      <c r="D60" s="70">
        <v>140</v>
      </c>
      <c r="E60" s="67" t="s">
        <v>123</v>
      </c>
      <c r="F60" s="3"/>
      <c r="G60" s="3" t="s">
        <v>12</v>
      </c>
      <c r="H60" s="3" t="s">
        <v>13</v>
      </c>
      <c r="I60" s="69" t="s">
        <v>124</v>
      </c>
      <c r="J60" s="70" t="s">
        <v>20</v>
      </c>
      <c r="K60" s="70">
        <v>1800</v>
      </c>
      <c r="L60" s="111">
        <v>1.5</v>
      </c>
      <c r="M60" s="70">
        <v>110</v>
      </c>
      <c r="N60" s="26">
        <v>0.5</v>
      </c>
      <c r="O60" s="70"/>
      <c r="P60" s="86">
        <v>0</v>
      </c>
      <c r="Q60" s="70" t="s">
        <v>125</v>
      </c>
      <c r="R60" s="99">
        <f>K60/1000*'Wskaźniki!'!$D$33+L60*'Wskaźniki!'!$C$29*'Wskaźniki!'!$D$29+M60/1000*'Wskaźniki!'!$C$30*'Wskaźniki!'!$D$30+N60*'Wskaźniki!'!$C$32*'Wskaźniki!'!$D$32+O60/1000*'Wskaźniki!'!$C$37*'Wskaźniki!'!$C$31*'Wskaźniki!'!$D$31+P60*'Wskaźniki!'!$C$34*'Wskaźniki!'!$D$34</f>
        <v>5.445007704</v>
      </c>
      <c r="S60" s="92">
        <f>L60/1000000*'Wskaźniki!'!$J$32*'Wskaźniki!'!$C$29+M60/1000000000*'Wskaźniki!'!$C$30*'Wskaźniki!'!$K$32+N60*'Wskaźniki!'!$C$32/1000000*'Wskaźniki!'!$M$32+O60/1000*'Wskaźniki!'!$C$37*'Wskaźniki!'!$C$31*'Wskaźniki!'!$L$32/1000000+P60*'Wskaźniki!'!$K$32/1000000*'Wskaźniki!'!$C$34</f>
        <v>1.2451650000000002E-2</v>
      </c>
      <c r="T60" s="89">
        <f>(L60/1000*'Wskaźniki!'!$C$29*'Wskaźniki!'!$J$31+M60/1000*'Wskaźniki!'!$C$30*'Wskaźniki!'!$K$32+N60/1000*'Wskaźniki!'!$C$32*'Wskaźniki!'!$M$31)/1000+O60/1000*'Wskaźniki!'!$C$37*'Wskaźniki!'!$C$31*'Wskaźniki!'!$L$31/1000000+P60/1000000*'Wskaźniki!'!$K$31*'Wskaźniki!'!$C$34</f>
        <v>2.1098099999999998E-2</v>
      </c>
      <c r="U60" s="96">
        <f>K60/1000*'Wskaźniki!'!$C$33+L60*'Wskaźniki!'!$C$29+M60/1000*'Wskaźniki!'!$C$30+N60*'Wskaźniki!'!$C$32+O60/1000*'Wskaźniki!'!$C$37*'Wskaźniki!'!$C$31+P60*'Wskaźniki!'!$C$34</f>
        <v>58.379099999999994</v>
      </c>
    </row>
    <row r="61" spans="1:21" x14ac:dyDescent="0.25">
      <c r="A61" s="3">
        <v>57</v>
      </c>
      <c r="B61" s="3" t="s">
        <v>1446</v>
      </c>
      <c r="C61" s="70">
        <v>2</v>
      </c>
      <c r="D61" s="70">
        <v>70</v>
      </c>
      <c r="E61" s="67" t="s">
        <v>123</v>
      </c>
      <c r="F61" s="3"/>
      <c r="G61" s="3" t="s">
        <v>12</v>
      </c>
      <c r="H61" s="3" t="s">
        <v>13</v>
      </c>
      <c r="I61" s="69" t="s">
        <v>124</v>
      </c>
      <c r="J61" s="70" t="s">
        <v>20</v>
      </c>
      <c r="K61" s="70">
        <v>900</v>
      </c>
      <c r="L61" s="111">
        <v>4</v>
      </c>
      <c r="M61" s="70">
        <v>110</v>
      </c>
      <c r="N61" s="26">
        <v>0</v>
      </c>
      <c r="O61" s="70"/>
      <c r="P61" s="86">
        <v>0</v>
      </c>
      <c r="Q61" s="70" t="s">
        <v>124</v>
      </c>
      <c r="R61" s="99">
        <f>K61/1000*'Wskaźniki!'!$D$33+L61*'Wskaźniki!'!$C$29*'Wskaźniki!'!$D$29+M61/1000*'Wskaźniki!'!$C$30*'Wskaźniki!'!$D$30+N61*'Wskaźniki!'!$C$32*'Wskaźniki!'!$D$32+O61/1000*'Wskaźniki!'!$C$37*'Wskaźniki!'!$C$31*'Wskaźniki!'!$D$31+P61*'Wskaźniki!'!$C$34*'Wskaźniki!'!$D$34</f>
        <v>10.811647204000002</v>
      </c>
      <c r="S61" s="92">
        <f>L61/1000000*'Wskaźniki!'!$J$32*'Wskaźniki!'!$C$29+M61/1000000000*'Wskaźniki!'!$C$30*'Wskaźniki!'!$K$32+N61*'Wskaźniki!'!$C$32/1000000*'Wskaźniki!'!$M$32+O61/1000*'Wskaźniki!'!$C$37*'Wskaźniki!'!$C$31*'Wskaźniki!'!$L$32/1000000+P61*'Wskaźniki!'!$K$32/1000000*'Wskaźniki!'!$C$34</f>
        <v>2.8004399999999999E-2</v>
      </c>
      <c r="T61" s="89">
        <f>(L61/1000*'Wskaźniki!'!$C$29*'Wskaźniki!'!$J$31+M61/1000*'Wskaźniki!'!$C$30*'Wskaźniki!'!$K$32+N61/1000*'Wskaźniki!'!$C$32*'Wskaźniki!'!$M$31)/1000+O61/1000*'Wskaźniki!'!$C$37*'Wskaźniki!'!$C$31*'Wskaźniki!'!$L$31/1000000+P61/1000000*'Wskaźniki!'!$K$31*'Wskaźniki!'!$C$34</f>
        <v>3.94136E-2</v>
      </c>
      <c r="U61" s="96">
        <f>K61/1000*'Wskaźniki!'!$C$33+L61*'Wskaźniki!'!$C$29+M61/1000*'Wskaźniki!'!$C$30+N61*'Wskaźniki!'!$C$32+O61/1000*'Wskaźniki!'!$C$37*'Wskaźniki!'!$C$31+P61*'Wskaźniki!'!$C$34</f>
        <v>112.16409999999999</v>
      </c>
    </row>
    <row r="62" spans="1:21" x14ac:dyDescent="0.25">
      <c r="A62" s="3">
        <v>58</v>
      </c>
      <c r="B62" s="3" t="s">
        <v>1446</v>
      </c>
      <c r="C62" s="70">
        <v>5</v>
      </c>
      <c r="D62" s="70">
        <v>60</v>
      </c>
      <c r="E62" s="67" t="s">
        <v>123</v>
      </c>
      <c r="F62" s="3"/>
      <c r="G62" s="3" t="s">
        <v>12</v>
      </c>
      <c r="H62" s="3" t="s">
        <v>13</v>
      </c>
      <c r="I62" s="69" t="s">
        <v>124</v>
      </c>
      <c r="J62" s="70" t="s">
        <v>18</v>
      </c>
      <c r="K62" s="70">
        <v>1700</v>
      </c>
      <c r="L62" s="111">
        <v>0</v>
      </c>
      <c r="M62" s="70">
        <v>130</v>
      </c>
      <c r="N62" s="26">
        <v>6.75</v>
      </c>
      <c r="O62" s="70"/>
      <c r="P62" s="86">
        <v>0</v>
      </c>
      <c r="Q62" s="70" t="s">
        <v>124</v>
      </c>
      <c r="R62" s="99">
        <f>K62/1000*'Wskaźniki!'!$D$33+L62*'Wskaźniki!'!$C$29*'Wskaźniki!'!$D$29+M62/1000*'Wskaźniki!'!$C$30*'Wskaźniki!'!$D$30+N62*'Wskaźniki!'!$C$32*'Wskaźniki!'!$D$32+O62/1000*'Wskaźniki!'!$C$37*'Wskaźniki!'!$C$31*'Wskaźniki!'!$D$31+P62*'Wskaźniki!'!$C$34*'Wskaźniki!'!$D$34</f>
        <v>1.7644247320000002</v>
      </c>
      <c r="S62" s="92">
        <f>L62/1000000*'Wskaźniki!'!$J$32*'Wskaźniki!'!$C$29+M62/1000000000*'Wskaźniki!'!$C$30*'Wskaźniki!'!$K$32+N62*'Wskaźniki!'!$C$32/1000000*'Wskaźniki!'!$M$32+O62/1000*'Wskaźniki!'!$C$37*'Wskaźniki!'!$C$31*'Wskaźniki!'!$L$32/1000000+P62*'Wskaźniki!'!$K$32/1000000*'Wskaźniki!'!$C$34</f>
        <v>2.6325000000000001E-2</v>
      </c>
      <c r="T62" s="89">
        <f>(L62/1000*'Wskaźniki!'!$C$29*'Wskaźniki!'!$J$31+M62/1000*'Wskaźniki!'!$C$30*'Wskaźniki!'!$K$32+N62/1000*'Wskaźniki!'!$C$32*'Wskaźniki!'!$M$31)/1000+O62/1000*'Wskaźniki!'!$C$37*'Wskaźniki!'!$C$31*'Wskaźniki!'!$L$31/1000000+P62/1000000*'Wskaźniki!'!$K$31*'Wskaźniki!'!$C$34</f>
        <v>8.5292999999999994E-2</v>
      </c>
      <c r="U62" s="96">
        <f>K62/1000*'Wskaźniki!'!$C$33+L62*'Wskaźniki!'!$C$29+M62/1000*'Wskaźniki!'!$C$30+N62*'Wskaźniki!'!$C$32+O62/1000*'Wskaźniki!'!$C$37*'Wskaźniki!'!$C$31+P62*'Wskaźniki!'!$C$34</f>
        <v>117.5703</v>
      </c>
    </row>
    <row r="63" spans="1:21" x14ac:dyDescent="0.25">
      <c r="A63" s="3">
        <v>59</v>
      </c>
      <c r="B63" s="3" t="s">
        <v>1446</v>
      </c>
      <c r="C63" s="70">
        <v>2</v>
      </c>
      <c r="D63" s="70">
        <v>64</v>
      </c>
      <c r="E63" s="67" t="s">
        <v>126</v>
      </c>
      <c r="F63" s="3"/>
      <c r="G63" s="3" t="s">
        <v>12</v>
      </c>
      <c r="H63" s="3" t="s">
        <v>1440</v>
      </c>
      <c r="I63" s="69" t="s">
        <v>124</v>
      </c>
      <c r="J63" s="70" t="s">
        <v>18</v>
      </c>
      <c r="K63" s="70">
        <v>1985</v>
      </c>
      <c r="L63" s="111">
        <v>1.2</v>
      </c>
      <c r="M63" s="70">
        <v>130</v>
      </c>
      <c r="N63" s="26">
        <v>1.75</v>
      </c>
      <c r="O63" s="70"/>
      <c r="P63" s="86">
        <v>0</v>
      </c>
      <c r="Q63" s="70" t="s">
        <v>124</v>
      </c>
      <c r="R63" s="99">
        <f>K63/1000*'Wskaźniki!'!$D$33+L63*'Wskaźniki!'!$C$29*'Wskaźniki!'!$D$29+M63/1000*'Wskaźniki!'!$C$30*'Wskaźniki!'!$D$30+N63*'Wskaźniki!'!$C$32*'Wskaźniki!'!$D$32+O63/1000*'Wskaźniki!'!$C$37*'Wskaźniki!'!$C$31*'Wskaźniki!'!$D$31+P63*'Wskaźniki!'!$C$34*'Wskaźniki!'!$D$34</f>
        <v>4.9226156920000008</v>
      </c>
      <c r="S63" s="92">
        <f>L63/1000000*'Wskaźniki!'!$J$32*'Wskaźniki!'!$C$29+M63/1000000000*'Wskaźniki!'!$C$30*'Wskaźniki!'!$K$32+N63*'Wskaźniki!'!$C$32/1000000*'Wskaźniki!'!$M$32+O63/1000*'Wskaźniki!'!$C$37*'Wskaźniki!'!$C$31*'Wskaźniki!'!$L$32/1000000+P63*'Wskaźniki!'!$K$32/1000000*'Wskaźniki!'!$C$34</f>
        <v>1.5226319999999998E-2</v>
      </c>
      <c r="T63" s="89">
        <f>(L63/1000*'Wskaźniki!'!$C$29*'Wskaźniki!'!$J$31+M63/1000*'Wskaźniki!'!$C$30*'Wskaźniki!'!$K$32+N63/1000*'Wskaźniki!'!$C$32*'Wskaźniki!'!$M$31)/1000+O63/1000*'Wskaźniki!'!$C$37*'Wskaźniki!'!$C$31*'Wskaźniki!'!$L$31/1000000+P63/1000000*'Wskaźniki!'!$K$31*'Wskaźniki!'!$C$34</f>
        <v>3.3937079999999994E-2</v>
      </c>
      <c r="U63" s="96">
        <f>K63/1000*'Wskaźniki!'!$C$33+L63*'Wskaźniki!'!$C$29+M63/1000*'Wskaźniki!'!$C$30+N63*'Wskaźniki!'!$C$32+O63/1000*'Wskaźniki!'!$C$37*'Wskaźniki!'!$C$31+P63*'Wskaźniki!'!$C$34</f>
        <v>71.712299999999999</v>
      </c>
    </row>
    <row r="64" spans="1:21" x14ac:dyDescent="0.25">
      <c r="A64" s="3">
        <v>60</v>
      </c>
      <c r="B64" s="3" t="s">
        <v>1446</v>
      </c>
      <c r="C64" s="70">
        <v>2</v>
      </c>
      <c r="D64" s="70">
        <v>130</v>
      </c>
      <c r="E64" s="67" t="s">
        <v>123</v>
      </c>
      <c r="F64" s="3"/>
      <c r="G64" s="3" t="s">
        <v>12</v>
      </c>
      <c r="H64" s="3" t="s">
        <v>13</v>
      </c>
      <c r="I64" s="69" t="s">
        <v>124</v>
      </c>
      <c r="J64" s="70" t="s">
        <v>20</v>
      </c>
      <c r="K64" s="70">
        <v>2500</v>
      </c>
      <c r="L64" s="111">
        <v>4</v>
      </c>
      <c r="M64" s="70">
        <v>80</v>
      </c>
      <c r="N64" s="26">
        <v>0</v>
      </c>
      <c r="O64" s="70"/>
      <c r="P64" s="86">
        <v>0</v>
      </c>
      <c r="Q64" s="70" t="s">
        <v>124</v>
      </c>
      <c r="R64" s="99">
        <f>K64/1000*'Wskaźniki!'!$D$33+L64*'Wskaźniki!'!$C$29*'Wskaźniki!'!$D$29+M64/1000*'Wskaźniki!'!$C$30*'Wskaźniki!'!$D$30+N64*'Wskaźniki!'!$C$32*'Wskaźniki!'!$D$32+O64/1000*'Wskaźniki!'!$C$37*'Wskaźniki!'!$C$31*'Wskaźniki!'!$D$31+P64*'Wskaźniki!'!$C$34*'Wskaźniki!'!$D$34</f>
        <v>12.022226112</v>
      </c>
      <c r="S64" s="92">
        <f>L64/1000000*'Wskaźniki!'!$J$32*'Wskaźniki!'!$C$29+M64/1000000000*'Wskaźniki!'!$C$30*'Wskaźniki!'!$K$32+N64*'Wskaźniki!'!$C$32/1000000*'Wskaźniki!'!$M$32+O64/1000*'Wskaźniki!'!$C$37*'Wskaźniki!'!$C$31*'Wskaźniki!'!$L$32/1000000+P64*'Wskaźniki!'!$K$32/1000000*'Wskaźniki!'!$C$34</f>
        <v>2.8004399999999999E-2</v>
      </c>
      <c r="T64" s="89">
        <f>(L64/1000*'Wskaźniki!'!$C$29*'Wskaźniki!'!$J$31+M64/1000*'Wskaźniki!'!$C$30*'Wskaźniki!'!$K$32+N64/1000*'Wskaźniki!'!$C$32*'Wskaźniki!'!$M$31)/1000+O64/1000*'Wskaźniki!'!$C$37*'Wskaźniki!'!$C$31*'Wskaźniki!'!$L$31/1000000+P64/1000000*'Wskaźniki!'!$K$31*'Wskaźniki!'!$C$34</f>
        <v>3.94136E-2</v>
      </c>
      <c r="U64" s="96">
        <f>K64/1000*'Wskaźniki!'!$C$33+L64*'Wskaźniki!'!$C$29+M64/1000*'Wskaźniki!'!$C$30+N64*'Wskaźniki!'!$C$32+O64/1000*'Wskaźniki!'!$C$37*'Wskaźniki!'!$C$31+P64*'Wskaźniki!'!$C$34</f>
        <v>116.5048</v>
      </c>
    </row>
    <row r="65" spans="1:21" x14ac:dyDescent="0.25">
      <c r="A65" s="3">
        <v>61</v>
      </c>
      <c r="B65" s="3" t="s">
        <v>1446</v>
      </c>
      <c r="C65" s="70">
        <v>10</v>
      </c>
      <c r="D65" s="70">
        <v>190</v>
      </c>
      <c r="E65" s="67" t="s">
        <v>123</v>
      </c>
      <c r="F65" s="3"/>
      <c r="G65" s="3" t="s">
        <v>12</v>
      </c>
      <c r="H65" s="3" t="s">
        <v>13</v>
      </c>
      <c r="I65" s="69" t="s">
        <v>124</v>
      </c>
      <c r="J65" s="70" t="s">
        <v>18</v>
      </c>
      <c r="K65" s="70">
        <v>4000</v>
      </c>
      <c r="L65" s="111">
        <v>3</v>
      </c>
      <c r="M65" s="70">
        <v>200</v>
      </c>
      <c r="N65" s="26">
        <v>4</v>
      </c>
      <c r="O65" s="70"/>
      <c r="P65" s="86">
        <v>0</v>
      </c>
      <c r="Q65" s="70" t="s">
        <v>124</v>
      </c>
      <c r="R65" s="99">
        <f>K65/1000*'Wskaźniki!'!$D$33+L65*'Wskaźniki!'!$C$29*'Wskaźniki!'!$D$29+M65/1000*'Wskaźniki!'!$C$30*'Wskaźniki!'!$D$30+N65*'Wskaźniki!'!$C$32*'Wskaźniki!'!$D$32+O65/1000*'Wskaźniki!'!$C$37*'Wskaźniki!'!$C$31*'Wskaźniki!'!$D$31+P65*'Wskaźniki!'!$C$34*'Wskaźniki!'!$D$34</f>
        <v>11.15573468</v>
      </c>
      <c r="S65" s="92">
        <f>L65/1000000*'Wskaźniki!'!$J$32*'Wskaźniki!'!$C$29+M65/1000000000*'Wskaźniki!'!$C$30*'Wskaźniki!'!$K$32+N65*'Wskaźniki!'!$C$32/1000000*'Wskaźniki!'!$M$32+O65/1000*'Wskaźniki!'!$C$37*'Wskaźniki!'!$C$31*'Wskaźniki!'!$L$32/1000000+P65*'Wskaźniki!'!$K$32/1000000*'Wskaźniki!'!$C$34</f>
        <v>3.6603300000000005E-2</v>
      </c>
      <c r="T65" s="89">
        <f>(L65/1000*'Wskaźniki!'!$C$29*'Wskaźniki!'!$J$31+M65/1000*'Wskaźniki!'!$C$30*'Wskaźniki!'!$K$32+N65/1000*'Wskaźniki!'!$C$32*'Wskaźniki!'!$M$31)/1000+O65/1000*'Wskaźniki!'!$C$37*'Wskaźniki!'!$C$31*'Wskaźniki!'!$L$31/1000000+P65/1000000*'Wskaźniki!'!$K$31*'Wskaźniki!'!$C$34</f>
        <v>8.0104199999999987E-2</v>
      </c>
      <c r="U65" s="96">
        <f>K65/1000*'Wskaźniki!'!$C$33+L65*'Wskaźniki!'!$C$29+M65/1000*'Wskaźniki!'!$C$30+N65*'Wskaźniki!'!$C$32+O65/1000*'Wskaźniki!'!$C$37*'Wskaźniki!'!$C$31+P65*'Wskaźniki!'!$C$34</f>
        <v>164.05199999999999</v>
      </c>
    </row>
    <row r="66" spans="1:21" x14ac:dyDescent="0.25">
      <c r="A66" s="3">
        <v>62</v>
      </c>
      <c r="B66" s="3" t="s">
        <v>1448</v>
      </c>
      <c r="C66" s="70">
        <v>2</v>
      </c>
      <c r="D66" s="70">
        <v>120</v>
      </c>
      <c r="E66" s="67" t="s">
        <v>123</v>
      </c>
      <c r="F66" s="3"/>
      <c r="G66" s="3" t="s">
        <v>12</v>
      </c>
      <c r="H66" s="3" t="s">
        <v>13</v>
      </c>
      <c r="I66" s="69" t="s">
        <v>14</v>
      </c>
      <c r="J66" s="70" t="s">
        <v>20</v>
      </c>
      <c r="K66" s="70">
        <v>2500</v>
      </c>
      <c r="L66" s="111">
        <v>4</v>
      </c>
      <c r="M66" s="70">
        <v>120</v>
      </c>
      <c r="N66" s="26">
        <v>1</v>
      </c>
      <c r="O66" s="70"/>
      <c r="P66" s="86">
        <v>0</v>
      </c>
      <c r="Q66" s="70" t="s">
        <v>124</v>
      </c>
      <c r="R66" s="99">
        <f>K66/1000*'Wskaźniki!'!$D$33+L66*'Wskaźniki!'!$C$29*'Wskaźniki!'!$D$29+M66/1000*'Wskaźniki!'!$C$30*'Wskaźniki!'!$D$30+N66*'Wskaźniki!'!$C$32*'Wskaźniki!'!$D$32+O66/1000*'Wskaźniki!'!$C$37*'Wskaźniki!'!$C$31*'Wskaźniki!'!$D$31+P66*'Wskaźniki!'!$C$34*'Wskaźniki!'!$D$34</f>
        <v>12.140387568</v>
      </c>
      <c r="S66" s="92">
        <f>L66/1000000*'Wskaźniki!'!$J$32*'Wskaźniki!'!$C$29+M66/1000000000*'Wskaźniki!'!$C$30*'Wskaźniki!'!$K$32+N66*'Wskaźniki!'!$C$32/1000000*'Wskaźniki!'!$M$32+O66/1000*'Wskaźniki!'!$C$37*'Wskaźniki!'!$C$31*'Wskaźniki!'!$L$32/1000000+P66*'Wskaźniki!'!$K$32/1000000*'Wskaźniki!'!$C$34</f>
        <v>3.1904399999999999E-2</v>
      </c>
      <c r="T66" s="89">
        <f>(L66/1000*'Wskaźniki!'!$C$29*'Wskaźniki!'!$J$31+M66/1000*'Wskaźniki!'!$C$30*'Wskaźniki!'!$K$32+N66/1000*'Wskaźniki!'!$C$32*'Wskaźniki!'!$M$31)/1000+O66/1000*'Wskaźniki!'!$C$37*'Wskaźniki!'!$C$31*'Wskaźniki!'!$L$31/1000000+P66/1000000*'Wskaźniki!'!$K$31*'Wskaźniki!'!$C$34</f>
        <v>5.2049600000000001E-2</v>
      </c>
      <c r="U66" s="96">
        <f>K66/1000*'Wskaźniki!'!$C$33+L66*'Wskaźniki!'!$C$29+M66/1000*'Wskaźniki!'!$C$30+N66*'Wskaźniki!'!$C$32+O66/1000*'Wskaźniki!'!$C$37*'Wskaźniki!'!$C$31+P66*'Wskaźniki!'!$C$34</f>
        <v>133.99719999999999</v>
      </c>
    </row>
    <row r="67" spans="1:21" ht="29.25" customHeight="1" x14ac:dyDescent="0.25">
      <c r="A67" s="3">
        <v>63</v>
      </c>
      <c r="B67" s="3" t="s">
        <v>1448</v>
      </c>
      <c r="C67" s="70">
        <v>5</v>
      </c>
      <c r="D67" s="70">
        <v>260</v>
      </c>
      <c r="E67" s="67" t="s">
        <v>123</v>
      </c>
      <c r="F67" s="3"/>
      <c r="G67" s="3" t="s">
        <v>1449</v>
      </c>
      <c r="H67" s="3" t="s">
        <v>127</v>
      </c>
      <c r="I67" s="69" t="s">
        <v>127</v>
      </c>
      <c r="J67" s="70" t="s">
        <v>20</v>
      </c>
      <c r="K67" s="70">
        <v>4800</v>
      </c>
      <c r="L67" s="111">
        <v>0</v>
      </c>
      <c r="M67" s="70">
        <v>160</v>
      </c>
      <c r="N67" s="26">
        <v>0</v>
      </c>
      <c r="O67" s="70"/>
      <c r="P67" s="86">
        <v>0</v>
      </c>
      <c r="Q67" s="70" t="s">
        <v>125</v>
      </c>
      <c r="R67" s="99">
        <f>K67/1000*'Wskaźniki!'!$D$33+L67*'Wskaźniki!'!$C$29*'Wskaźniki!'!$D$29+M67/1000*'Wskaźniki!'!$C$30*'Wskaźniki!'!$D$30+N67*'Wskaźniki!'!$C$32*'Wskaźniki!'!$D$32+O67/1000*'Wskaźniki!'!$C$37*'Wskaźniki!'!$C$31*'Wskaźniki!'!$D$31+P67*'Wskaźniki!'!$C$34*'Wskaźniki!'!$D$34</f>
        <v>4.3702458240000004</v>
      </c>
      <c r="S67" s="92">
        <f>L67/1000000*'Wskaźniki!'!$J$32*'Wskaźniki!'!$C$29+M67/1000000000*'Wskaźniki!'!$C$30*'Wskaźniki!'!$K$32+N67*'Wskaźniki!'!$C$32/1000000*'Wskaźniki!'!$M$32+O67/1000*'Wskaźniki!'!$C$37*'Wskaźniki!'!$C$31*'Wskaźniki!'!$L$32/1000000+P67*'Wskaźniki!'!$K$32/1000000*'Wskaźniki!'!$C$34</f>
        <v>0</v>
      </c>
      <c r="T67" s="89">
        <f>(L67/1000*'Wskaźniki!'!$C$29*'Wskaźniki!'!$J$31+M67/1000*'Wskaźniki!'!$C$30*'Wskaźniki!'!$K$32+N67/1000*'Wskaźniki!'!$C$32*'Wskaźniki!'!$M$31)/1000+O67/1000*'Wskaźniki!'!$C$37*'Wskaźniki!'!$C$31*'Wskaźniki!'!$L$31/1000000+P67/1000000*'Wskaźniki!'!$K$31*'Wskaźniki!'!$C$34</f>
        <v>0</v>
      </c>
      <c r="U67" s="96">
        <f>K67/1000*'Wskaźniki!'!$C$33+L67*'Wskaźniki!'!$C$29+M67/1000*'Wskaźniki!'!$C$30+N67*'Wskaźniki!'!$C$32+O67/1000*'Wskaźniki!'!$C$37*'Wskaźniki!'!$C$31+P67*'Wskaźniki!'!$C$34</f>
        <v>24.849600000000002</v>
      </c>
    </row>
    <row r="68" spans="1:21" x14ac:dyDescent="0.25">
      <c r="A68" s="3">
        <v>64</v>
      </c>
      <c r="B68" s="3" t="s">
        <v>1448</v>
      </c>
      <c r="C68" s="70">
        <v>5</v>
      </c>
      <c r="D68" s="70">
        <v>160</v>
      </c>
      <c r="E68" s="67" t="s">
        <v>126</v>
      </c>
      <c r="F68" s="3" t="s">
        <v>1450</v>
      </c>
      <c r="G68" s="3"/>
      <c r="H68" s="3" t="s">
        <v>1440</v>
      </c>
      <c r="I68" s="69" t="s">
        <v>14</v>
      </c>
      <c r="J68" s="70" t="s">
        <v>20</v>
      </c>
      <c r="K68" s="70">
        <v>2800</v>
      </c>
      <c r="L68" s="111">
        <v>1</v>
      </c>
      <c r="M68" s="70">
        <v>80</v>
      </c>
      <c r="N68" s="26">
        <v>0.75</v>
      </c>
      <c r="O68" s="70"/>
      <c r="P68" s="86">
        <v>0</v>
      </c>
      <c r="Q68" s="70" t="s">
        <v>124</v>
      </c>
      <c r="R68" s="99">
        <f>K68/1000*'Wskaźniki!'!$D$33+L68*'Wskaźniki!'!$C$29*'Wskaźniki!'!$D$29+M68/1000*'Wskaźniki!'!$C$30*'Wskaźniki!'!$D$30+N68*'Wskaźniki!'!$C$32*'Wskaźniki!'!$D$32+O68/1000*'Wskaźniki!'!$C$37*'Wskaźniki!'!$C$31*'Wskaźniki!'!$D$31+P68*'Wskaźniki!'!$C$34*'Wskaźniki!'!$D$34</f>
        <v>4.9488987120000001</v>
      </c>
      <c r="S68" s="92">
        <f>L68/1000000*'Wskaźniki!'!$J$32*'Wskaźniki!'!$C$29+M68/1000000000*'Wskaźniki!'!$C$30*'Wskaźniki!'!$K$32+N68*'Wskaźniki!'!$C$32/1000000*'Wskaźniki!'!$M$32+O68/1000*'Wskaźniki!'!$C$37*'Wskaźniki!'!$C$31*'Wskaźniki!'!$L$32/1000000+P68*'Wskaźniki!'!$K$32/1000000*'Wskaźniki!'!$C$34</f>
        <v>9.9261000000000002E-3</v>
      </c>
      <c r="T68" s="89">
        <f>(L68/1000*'Wskaźniki!'!$C$29*'Wskaźniki!'!$J$31+M68/1000*'Wskaźniki!'!$C$30*'Wskaźniki!'!$K$32+N68/1000*'Wskaźniki!'!$C$32*'Wskaźniki!'!$M$31)/1000+O68/1000*'Wskaźniki!'!$C$37*'Wskaźniki!'!$C$31*'Wskaźniki!'!$L$31/1000000+P68/1000000*'Wskaźniki!'!$K$31*'Wskaźniki!'!$C$34</f>
        <v>1.9330400000000001E-2</v>
      </c>
      <c r="U68" s="96">
        <f>K68/1000*'Wskaźniki!'!$C$33+L68*'Wskaźniki!'!$C$29+M68/1000*'Wskaźniki!'!$C$30+N68*'Wskaźniki!'!$C$32+O68/1000*'Wskaźniki!'!$C$37*'Wskaźniki!'!$C$31+P68*'Wskaźniki!'!$C$34</f>
        <v>51.494799999999998</v>
      </c>
    </row>
    <row r="69" spans="1:21" x14ac:dyDescent="0.25">
      <c r="A69" s="3">
        <v>65</v>
      </c>
      <c r="B69" s="3" t="s">
        <v>1448</v>
      </c>
      <c r="C69" s="70">
        <v>2</v>
      </c>
      <c r="D69" s="70">
        <v>83</v>
      </c>
      <c r="E69" s="67" t="s">
        <v>126</v>
      </c>
      <c r="F69" s="3" t="s">
        <v>1450</v>
      </c>
      <c r="G69" s="3"/>
      <c r="H69" s="3"/>
      <c r="I69" s="69" t="s">
        <v>14</v>
      </c>
      <c r="J69" s="70" t="s">
        <v>19</v>
      </c>
      <c r="K69" s="70">
        <v>2230</v>
      </c>
      <c r="L69" s="111">
        <v>0</v>
      </c>
      <c r="M69" s="70">
        <v>0</v>
      </c>
      <c r="N69" s="26">
        <v>2.5</v>
      </c>
      <c r="O69" s="70"/>
      <c r="P69" s="86">
        <v>0</v>
      </c>
      <c r="Q69" s="70" t="s">
        <v>125</v>
      </c>
      <c r="R69" s="99">
        <f>K69/1000*'Wskaźniki!'!$D$33+L69*'Wskaźniki!'!$C$29*'Wskaźniki!'!$D$29+M69/1000*'Wskaźniki!'!$C$30*'Wskaźniki!'!$D$30+N69*'Wskaźniki!'!$C$32*'Wskaźniki!'!$D$32+O69/1000*'Wskaźniki!'!$C$37*'Wskaźniki!'!$C$31*'Wskaźniki!'!$D$31+P69*'Wskaźniki!'!$C$34*'Wskaźniki!'!$D$34</f>
        <v>1.8107600000000001</v>
      </c>
      <c r="S69" s="92">
        <f>L69/1000000*'Wskaźniki!'!$J$32*'Wskaźniki!'!$C$29+M69/1000000000*'Wskaźniki!'!$C$30*'Wskaźniki!'!$K$32+N69*'Wskaźniki!'!$C$32/1000000*'Wskaźniki!'!$M$32+O69/1000*'Wskaźniki!'!$C$37*'Wskaźniki!'!$C$31*'Wskaźniki!'!$L$32/1000000+P69*'Wskaźniki!'!$K$32/1000000*'Wskaźniki!'!$C$34</f>
        <v>9.75E-3</v>
      </c>
      <c r="T69" s="89">
        <f>(L69/1000*'Wskaźniki!'!$C$29*'Wskaźniki!'!$J$31+M69/1000*'Wskaźniki!'!$C$30*'Wskaźniki!'!$K$32+N69/1000*'Wskaźniki!'!$C$32*'Wskaźniki!'!$M$31)/1000+O69/1000*'Wskaźniki!'!$C$37*'Wskaźniki!'!$C$31*'Wskaźniki!'!$L$31/1000000+P69/1000000*'Wskaźniki!'!$K$31*'Wskaźniki!'!$C$34</f>
        <v>3.159E-2</v>
      </c>
      <c r="U69" s="96">
        <f>K69/1000*'Wskaźniki!'!$C$33+L69*'Wskaźniki!'!$C$29+M69/1000*'Wskaźniki!'!$C$30+N69*'Wskaźniki!'!$C$32+O69/1000*'Wskaźniki!'!$C$37*'Wskaźniki!'!$C$31+P69*'Wskaźniki!'!$C$34</f>
        <v>47.027999999999999</v>
      </c>
    </row>
    <row r="70" spans="1:21" x14ac:dyDescent="0.25">
      <c r="A70" s="3">
        <v>66</v>
      </c>
      <c r="B70" s="3" t="s">
        <v>1448</v>
      </c>
      <c r="C70" s="70">
        <v>2</v>
      </c>
      <c r="D70" s="70">
        <v>100</v>
      </c>
      <c r="E70" s="67" t="s">
        <v>123</v>
      </c>
      <c r="F70" s="3"/>
      <c r="G70" s="3" t="s">
        <v>12</v>
      </c>
      <c r="H70" s="3" t="s">
        <v>13</v>
      </c>
      <c r="I70" s="69" t="s">
        <v>14</v>
      </c>
      <c r="J70" s="70" t="s">
        <v>18</v>
      </c>
      <c r="K70" s="70">
        <v>1600</v>
      </c>
      <c r="L70" s="111">
        <v>2</v>
      </c>
      <c r="M70" s="70">
        <v>70</v>
      </c>
      <c r="N70" s="26">
        <v>1</v>
      </c>
      <c r="O70" s="70"/>
      <c r="P70" s="86">
        <v>0</v>
      </c>
      <c r="Q70" s="70" t="s">
        <v>124</v>
      </c>
      <c r="R70" s="99">
        <f>K70/1000*'Wskaźniki!'!$D$33+L70*'Wskaźniki!'!$C$29*'Wskaźniki!'!$D$29+M70/1000*'Wskaźniki!'!$C$30*'Wskaźniki!'!$D$30+N70*'Wskaźniki!'!$C$32*'Wskaźniki!'!$D$32+O70/1000*'Wskaźniki!'!$C$37*'Wskaźniki!'!$C$31*'Wskaźniki!'!$D$31+P70*'Wskaźniki!'!$C$34*'Wskaźniki!'!$D$34</f>
        <v>6.3839341479999998</v>
      </c>
      <c r="S70" s="92">
        <f>L70/1000000*'Wskaźniki!'!$J$32*'Wskaźniki!'!$C$29+M70/1000000000*'Wskaźniki!'!$C$30*'Wskaźniki!'!$K$32+N70*'Wskaźniki!'!$C$32/1000000*'Wskaźniki!'!$M$32+O70/1000*'Wskaźniki!'!$C$37*'Wskaźniki!'!$C$31*'Wskaźniki!'!$L$32/1000000+P70*'Wskaźniki!'!$K$32/1000000*'Wskaźniki!'!$C$34</f>
        <v>1.79022E-2</v>
      </c>
      <c r="T70" s="89">
        <f>(L70/1000*'Wskaźniki!'!$C$29*'Wskaźniki!'!$J$31+M70/1000*'Wskaźniki!'!$C$30*'Wskaźniki!'!$K$32+N70/1000*'Wskaźniki!'!$C$32*'Wskaźniki!'!$M$31)/1000+O70/1000*'Wskaźniki!'!$C$37*'Wskaźniki!'!$C$31*'Wskaźniki!'!$L$31/1000000+P70/1000000*'Wskaźniki!'!$K$31*'Wskaźniki!'!$C$34</f>
        <v>3.2342799999999998E-2</v>
      </c>
      <c r="U70" s="96">
        <f>K70/1000*'Wskaźniki!'!$C$33+L70*'Wskaźniki!'!$C$29+M70/1000*'Wskaźniki!'!$C$30+N70*'Wskaźniki!'!$C$32+O70/1000*'Wskaźniki!'!$C$37*'Wskaźniki!'!$C$31+P70*'Wskaźniki!'!$C$34</f>
        <v>76.531700000000001</v>
      </c>
    </row>
    <row r="71" spans="1:21" x14ac:dyDescent="0.25">
      <c r="A71" s="3">
        <v>67</v>
      </c>
      <c r="B71" s="3" t="s">
        <v>1451</v>
      </c>
      <c r="C71" s="70">
        <v>6</v>
      </c>
      <c r="D71" s="70">
        <v>150</v>
      </c>
      <c r="E71" s="67" t="s">
        <v>123</v>
      </c>
      <c r="F71" s="3"/>
      <c r="G71" s="3" t="s">
        <v>12</v>
      </c>
      <c r="H71" s="3" t="s">
        <v>13</v>
      </c>
      <c r="I71" s="69" t="s">
        <v>124</v>
      </c>
      <c r="J71" s="70" t="s">
        <v>20</v>
      </c>
      <c r="K71" s="70">
        <v>2300</v>
      </c>
      <c r="L71" s="111">
        <v>6</v>
      </c>
      <c r="M71" s="70">
        <v>130</v>
      </c>
      <c r="N71" s="26">
        <v>0.5</v>
      </c>
      <c r="O71" s="70"/>
      <c r="P71" s="86">
        <v>0</v>
      </c>
      <c r="Q71" s="70" t="s">
        <v>124</v>
      </c>
      <c r="R71" s="99">
        <f>K71/1000*'Wskaźniki!'!$D$33+L71*'Wskaźniki!'!$C$29*'Wskaźniki!'!$D$29+M71/1000*'Wskaźniki!'!$C$30*'Wskaźniki!'!$D$30+N71*'Wskaźniki!'!$C$32*'Wskaźniki!'!$D$32+O71/1000*'Wskaźniki!'!$C$37*'Wskaźniki!'!$C$31*'Wskaźniki!'!$D$31+P71*'Wskaźniki!'!$C$34*'Wskaźniki!'!$D$34</f>
        <v>16.885479532000002</v>
      </c>
      <c r="S71" s="92">
        <f>L71/1000000*'Wskaźniki!'!$J$32*'Wskaźniki!'!$C$29+M71/1000000000*'Wskaźniki!'!$C$30*'Wskaźniki!'!$K$32+N71*'Wskaźniki!'!$C$32/1000000*'Wskaźniki!'!$M$32+O71/1000*'Wskaźniki!'!$C$37*'Wskaźniki!'!$C$31*'Wskaźniki!'!$L$32/1000000+P71*'Wskaźniki!'!$K$32/1000000*'Wskaźniki!'!$C$34</f>
        <v>4.3956600000000005E-2</v>
      </c>
      <c r="T71" s="89">
        <f>(L71/1000*'Wskaźniki!'!$C$29*'Wskaźniki!'!$J$31+M71/1000*'Wskaźniki!'!$C$30*'Wskaźniki!'!$K$32+N71/1000*'Wskaźniki!'!$C$32*'Wskaźniki!'!$M$31)/1000+O71/1000*'Wskaźniki!'!$C$37*'Wskaźniki!'!$C$31*'Wskaźniki!'!$L$31/1000000+P71/1000000*'Wskaźniki!'!$K$31*'Wskaźniki!'!$C$34</f>
        <v>6.5438400000000008E-2</v>
      </c>
      <c r="U71" s="96">
        <f>K71/1000*'Wskaźniki!'!$C$33+L71*'Wskaźniki!'!$C$29+M71/1000*'Wskaźniki!'!$C$30+N71*'Wskaźniki!'!$C$32+O71/1000*'Wskaźniki!'!$C$37*'Wskaźniki!'!$C$31+P71*'Wskaźniki!'!$C$34</f>
        <v>177.81029999999998</v>
      </c>
    </row>
    <row r="72" spans="1:21" x14ac:dyDescent="0.25">
      <c r="A72" s="3">
        <v>68</v>
      </c>
      <c r="B72" s="3" t="s">
        <v>1451</v>
      </c>
      <c r="C72" s="70">
        <v>5</v>
      </c>
      <c r="D72" s="70">
        <v>160</v>
      </c>
      <c r="E72" s="67" t="s">
        <v>123</v>
      </c>
      <c r="F72" s="3"/>
      <c r="G72" s="3" t="s">
        <v>12</v>
      </c>
      <c r="H72" s="3" t="s">
        <v>13</v>
      </c>
      <c r="I72" s="69" t="s">
        <v>124</v>
      </c>
      <c r="J72" s="70" t="s">
        <v>20</v>
      </c>
      <c r="K72" s="70">
        <v>1800</v>
      </c>
      <c r="L72" s="111">
        <v>4</v>
      </c>
      <c r="M72" s="70">
        <v>130</v>
      </c>
      <c r="N72" s="26">
        <v>2</v>
      </c>
      <c r="O72" s="70"/>
      <c r="P72" s="86">
        <v>0</v>
      </c>
      <c r="Q72" s="70" t="s">
        <v>125</v>
      </c>
      <c r="R72" s="99">
        <f>K72/1000*'Wskaźniki!'!$D$33+L72*'Wskaźniki!'!$C$29*'Wskaźniki!'!$D$29+M72/1000*'Wskaźniki!'!$C$30*'Wskaźniki!'!$D$30+N72*'Wskaźniki!'!$C$32*'Wskaźniki!'!$D$32+O72/1000*'Wskaźniki!'!$C$37*'Wskaźniki!'!$C$31*'Wskaźniki!'!$D$31+P72*'Wskaźniki!'!$C$34*'Wskaźniki!'!$D$34</f>
        <v>11.601527932000002</v>
      </c>
      <c r="S72" s="92">
        <f>L72/1000000*'Wskaźniki!'!$J$32*'Wskaźniki!'!$C$29+M72/1000000000*'Wskaźniki!'!$C$30*'Wskaźniki!'!$K$32+N72*'Wskaźniki!'!$C$32/1000000*'Wskaźniki!'!$M$32+O72/1000*'Wskaźniki!'!$C$37*'Wskaźniki!'!$C$31*'Wskaźniki!'!$L$32/1000000+P72*'Wskaźniki!'!$K$32/1000000*'Wskaźniki!'!$C$34</f>
        <v>3.58044E-2</v>
      </c>
      <c r="T72" s="89">
        <f>(L72/1000*'Wskaźniki!'!$C$29*'Wskaźniki!'!$J$31+M72/1000*'Wskaźniki!'!$C$30*'Wskaźniki!'!$K$32+N72/1000*'Wskaźniki!'!$C$32*'Wskaźniki!'!$M$31)/1000+O72/1000*'Wskaźniki!'!$C$37*'Wskaźniki!'!$C$31*'Wskaźniki!'!$L$31/1000000+P72/1000000*'Wskaźniki!'!$K$31*'Wskaźniki!'!$C$34</f>
        <v>6.4685599999999996E-2</v>
      </c>
      <c r="U72" s="96">
        <f>K72/1000*'Wskaźniki!'!$C$33+L72*'Wskaźniki!'!$C$29+M72/1000*'Wskaźniki!'!$C$30+N72*'Wskaźniki!'!$C$32+O72/1000*'Wskaźniki!'!$C$37*'Wskaźniki!'!$C$31+P72*'Wskaźniki!'!$C$34</f>
        <v>147.55029999999999</v>
      </c>
    </row>
    <row r="73" spans="1:21" x14ac:dyDescent="0.25">
      <c r="A73" s="3">
        <v>69</v>
      </c>
      <c r="B73" s="3" t="s">
        <v>1451</v>
      </c>
      <c r="C73" s="70">
        <v>1</v>
      </c>
      <c r="D73" s="70">
        <v>100</v>
      </c>
      <c r="E73" s="67" t="s">
        <v>123</v>
      </c>
      <c r="F73" s="3"/>
      <c r="G73" s="3" t="s">
        <v>12</v>
      </c>
      <c r="H73" s="3" t="s">
        <v>13</v>
      </c>
      <c r="I73" s="69" t="s">
        <v>124</v>
      </c>
      <c r="J73" s="70" t="s">
        <v>20</v>
      </c>
      <c r="K73" s="70">
        <v>2100</v>
      </c>
      <c r="L73" s="111">
        <v>3</v>
      </c>
      <c r="M73" s="70">
        <v>130</v>
      </c>
      <c r="N73" s="26">
        <v>1</v>
      </c>
      <c r="O73" s="70"/>
      <c r="P73" s="86">
        <v>0</v>
      </c>
      <c r="Q73" s="70" t="s">
        <v>125</v>
      </c>
      <c r="R73" s="99">
        <f>K73/1000*'Wskaźniki!'!$D$33+L73*'Wskaźniki!'!$C$29*'Wskaźniki!'!$D$29+M73/1000*'Wskaźniki!'!$C$30*'Wskaźniki!'!$D$30+N73*'Wskaźniki!'!$C$32*'Wskaźniki!'!$D$32+O73/1000*'Wskaźniki!'!$C$37*'Wskaźniki!'!$C$31*'Wskaźniki!'!$D$31+P73*'Wskaźniki!'!$C$34*'Wskaźniki!'!$D$34</f>
        <v>9.4061521320000008</v>
      </c>
      <c r="S73" s="92">
        <f>L73/1000000*'Wskaźniki!'!$J$32*'Wskaźniki!'!$C$29+M73/1000000000*'Wskaźniki!'!$C$30*'Wskaźniki!'!$K$32+N73*'Wskaźniki!'!$C$32/1000000*'Wskaźniki!'!$M$32+O73/1000*'Wskaźniki!'!$C$37*'Wskaźniki!'!$C$31*'Wskaźniki!'!$L$32/1000000+P73*'Wskaźniki!'!$K$32/1000000*'Wskaźniki!'!$C$34</f>
        <v>2.4903300000000003E-2</v>
      </c>
      <c r="T73" s="89">
        <f>(L73/1000*'Wskaźniki!'!$C$29*'Wskaźniki!'!$J$31+M73/1000*'Wskaźniki!'!$C$30*'Wskaźniki!'!$K$32+N73/1000*'Wskaźniki!'!$C$32*'Wskaźniki!'!$M$31)/1000+O73/1000*'Wskaźniki!'!$C$37*'Wskaźniki!'!$C$31*'Wskaźniki!'!$L$31/1000000+P73/1000000*'Wskaźniki!'!$K$31*'Wskaźniki!'!$C$34</f>
        <v>4.2196199999999996E-2</v>
      </c>
      <c r="U73" s="96">
        <f>K73/1000*'Wskaźniki!'!$C$33+L73*'Wskaźniki!'!$C$29+M73/1000*'Wskaźniki!'!$C$30+N73*'Wskaźniki!'!$C$32+O73/1000*'Wskaźniki!'!$C$37*'Wskaźniki!'!$C$31+P73*'Wskaźniki!'!$C$34</f>
        <v>107.10029999999999</v>
      </c>
    </row>
    <row r="74" spans="1:21" x14ac:dyDescent="0.25">
      <c r="A74" s="3">
        <v>70</v>
      </c>
      <c r="B74" s="3" t="s">
        <v>1451</v>
      </c>
      <c r="C74" s="70">
        <v>4</v>
      </c>
      <c r="D74" s="70">
        <v>85</v>
      </c>
      <c r="E74" s="67" t="s">
        <v>123</v>
      </c>
      <c r="F74" s="3"/>
      <c r="G74" s="3" t="s">
        <v>12</v>
      </c>
      <c r="H74" s="3" t="s">
        <v>13</v>
      </c>
      <c r="I74" s="69" t="s">
        <v>124</v>
      </c>
      <c r="J74" s="70" t="s">
        <v>18</v>
      </c>
      <c r="K74" s="70">
        <v>2000</v>
      </c>
      <c r="L74" s="111">
        <v>4</v>
      </c>
      <c r="M74" s="70">
        <v>200</v>
      </c>
      <c r="N74" s="26">
        <v>2.25</v>
      </c>
      <c r="O74" s="70"/>
      <c r="P74" s="86">
        <v>0</v>
      </c>
      <c r="Q74" s="70" t="s">
        <v>125</v>
      </c>
      <c r="R74" s="99">
        <f>K74/1000*'Wskaźniki!'!$D$33+L74*'Wskaźniki!'!$C$29*'Wskaźniki!'!$D$29+M74/1000*'Wskaźniki!'!$C$30*'Wskaźniki!'!$D$30+N74*'Wskaźniki!'!$C$32*'Wskaźniki!'!$D$32+O74/1000*'Wskaźniki!'!$C$37*'Wskaźniki!'!$C$31*'Wskaźniki!'!$D$31+P74*'Wskaźniki!'!$C$34*'Wskaźniki!'!$D$34</f>
        <v>11.970710480000001</v>
      </c>
      <c r="S74" s="92">
        <f>L74/1000000*'Wskaźniki!'!$J$32*'Wskaźniki!'!$C$29+M74/1000000000*'Wskaźniki!'!$C$30*'Wskaźniki!'!$K$32+N74*'Wskaźniki!'!$C$32/1000000*'Wskaźniki!'!$M$32+O74/1000*'Wskaźniki!'!$C$37*'Wskaźniki!'!$C$31*'Wskaźniki!'!$L$32/1000000+P74*'Wskaźniki!'!$K$32/1000000*'Wskaźniki!'!$C$34</f>
        <v>3.6779399999999997E-2</v>
      </c>
      <c r="T74" s="89">
        <f>(L74/1000*'Wskaźniki!'!$C$29*'Wskaźniki!'!$J$31+M74/1000*'Wskaźniki!'!$C$30*'Wskaźniki!'!$K$32+N74/1000*'Wskaźniki!'!$C$32*'Wskaźniki!'!$M$31)/1000+O74/1000*'Wskaźniki!'!$C$37*'Wskaźniki!'!$C$31*'Wskaźniki!'!$L$31/1000000+P74/1000000*'Wskaźniki!'!$K$31*'Wskaźniki!'!$C$34</f>
        <v>6.7844600000000005E-2</v>
      </c>
      <c r="U74" s="96">
        <f>K74/1000*'Wskaźniki!'!$C$33+L74*'Wskaźniki!'!$C$29+M74/1000*'Wskaźniki!'!$C$30+N74*'Wskaźniki!'!$C$32+O74/1000*'Wskaźniki!'!$C$37*'Wskaźniki!'!$C$31+P74*'Wskaźniki!'!$C$34</f>
        <v>155.482</v>
      </c>
    </row>
    <row r="75" spans="1:21" x14ac:dyDescent="0.25">
      <c r="A75" s="3">
        <v>71</v>
      </c>
      <c r="B75" s="3" t="s">
        <v>1452</v>
      </c>
      <c r="C75" s="70">
        <v>4</v>
      </c>
      <c r="D75" s="70">
        <v>120</v>
      </c>
      <c r="E75" s="67" t="s">
        <v>123</v>
      </c>
      <c r="F75" s="3"/>
      <c r="G75" s="3" t="s">
        <v>12</v>
      </c>
      <c r="H75" s="3" t="s">
        <v>1440</v>
      </c>
      <c r="I75" s="69" t="s">
        <v>124</v>
      </c>
      <c r="J75" s="70" t="s">
        <v>20</v>
      </c>
      <c r="K75" s="70">
        <v>3500</v>
      </c>
      <c r="L75" s="111">
        <v>4</v>
      </c>
      <c r="M75" s="70">
        <v>130</v>
      </c>
      <c r="N75" s="26">
        <v>1.25</v>
      </c>
      <c r="O75" s="70"/>
      <c r="P75" s="86">
        <v>0</v>
      </c>
      <c r="Q75" s="70" t="s">
        <v>125</v>
      </c>
      <c r="R75" s="99">
        <f>K75/1000*'Wskaźniki!'!$D$33+L75*'Wskaźniki!'!$C$29*'Wskaźniki!'!$D$29+M75/1000*'Wskaźniki!'!$C$30*'Wskaźniki!'!$D$30+N75*'Wskaźniki!'!$C$32*'Wskaźniki!'!$D$32+O75/1000*'Wskaźniki!'!$C$37*'Wskaźniki!'!$C$31*'Wskaźniki!'!$D$31+P75*'Wskaźniki!'!$C$34*'Wskaźniki!'!$D$34</f>
        <v>12.981927932000001</v>
      </c>
      <c r="S75" s="92">
        <f>L75/1000000*'Wskaźniki!'!$J$32*'Wskaźniki!'!$C$29+M75/1000000000*'Wskaźniki!'!$C$30*'Wskaźniki!'!$K$32+N75*'Wskaźniki!'!$C$32/1000000*'Wskaźniki!'!$M$32+O75/1000*'Wskaźniki!'!$C$37*'Wskaźniki!'!$C$31*'Wskaźniki!'!$L$32/1000000+P75*'Wskaźniki!'!$K$32/1000000*'Wskaźniki!'!$C$34</f>
        <v>3.2879399999999996E-2</v>
      </c>
      <c r="T75" s="89">
        <f>(L75/1000*'Wskaźniki!'!$C$29*'Wskaźniki!'!$J$31+M75/1000*'Wskaźniki!'!$C$30*'Wskaźniki!'!$K$32+N75/1000*'Wskaźniki!'!$C$32*'Wskaźniki!'!$M$31)/1000+O75/1000*'Wskaźniki!'!$C$37*'Wskaźniki!'!$C$31*'Wskaźniki!'!$L$31/1000000+P75/1000000*'Wskaźniki!'!$K$31*'Wskaźniki!'!$C$34</f>
        <v>5.5208600000000004E-2</v>
      </c>
      <c r="U75" s="96">
        <f>K75/1000*'Wskaźniki!'!$C$33+L75*'Wskaźniki!'!$C$29+M75/1000*'Wskaźniki!'!$C$30+N75*'Wskaźniki!'!$C$32+O75/1000*'Wskaźniki!'!$C$37*'Wskaźniki!'!$C$31+P75*'Wskaźniki!'!$C$34</f>
        <v>141.97030000000001</v>
      </c>
    </row>
    <row r="76" spans="1:21" x14ac:dyDescent="0.25">
      <c r="A76" s="3">
        <v>72</v>
      </c>
      <c r="B76" s="3" t="s">
        <v>1452</v>
      </c>
      <c r="C76" s="70">
        <v>2</v>
      </c>
      <c r="D76" s="70">
        <v>78</v>
      </c>
      <c r="E76" s="67" t="s">
        <v>123</v>
      </c>
      <c r="F76" s="3"/>
      <c r="G76" s="3" t="s">
        <v>12</v>
      </c>
      <c r="H76" s="3" t="s">
        <v>13</v>
      </c>
      <c r="I76" s="69" t="s">
        <v>124</v>
      </c>
      <c r="J76" s="70" t="s">
        <v>18</v>
      </c>
      <c r="K76" s="70">
        <v>1960</v>
      </c>
      <c r="L76" s="111">
        <v>4</v>
      </c>
      <c r="M76" s="70">
        <v>70</v>
      </c>
      <c r="N76" s="26">
        <v>1.75</v>
      </c>
      <c r="O76" s="70"/>
      <c r="P76" s="86">
        <v>0</v>
      </c>
      <c r="Q76" s="70" t="s">
        <v>125</v>
      </c>
      <c r="R76" s="99">
        <f>K76/1000*'Wskaźniki!'!$D$33+L76*'Wskaźniki!'!$C$29*'Wskaźniki!'!$D$29+M76/1000*'Wskaźniki!'!$C$30*'Wskaźniki!'!$D$30+N76*'Wskaźniki!'!$C$32*'Wskaźniki!'!$D$32+O76/1000*'Wskaźniki!'!$C$37*'Wskaźniki!'!$C$31*'Wskaźniki!'!$D$31+P76*'Wskaźniki!'!$C$34*'Wskaźniki!'!$D$34</f>
        <v>11.554205748000001</v>
      </c>
      <c r="S76" s="92">
        <f>L76/1000000*'Wskaźniki!'!$J$32*'Wskaźniki!'!$C$29+M76/1000000000*'Wskaźniki!'!$C$30*'Wskaźniki!'!$K$32+N76*'Wskaźniki!'!$C$32/1000000*'Wskaźniki!'!$M$32+O76/1000*'Wskaźniki!'!$C$37*'Wskaźniki!'!$C$31*'Wskaźniki!'!$L$32/1000000+P76*'Wskaźniki!'!$K$32/1000000*'Wskaźniki!'!$C$34</f>
        <v>3.4829399999999996E-2</v>
      </c>
      <c r="T76" s="89">
        <f>(L76/1000*'Wskaźniki!'!$C$29*'Wskaźniki!'!$J$31+M76/1000*'Wskaźniki!'!$C$30*'Wskaźniki!'!$K$32+N76/1000*'Wskaźniki!'!$C$32*'Wskaźniki!'!$M$31)/1000+O76/1000*'Wskaźniki!'!$C$37*'Wskaźniki!'!$C$31*'Wskaźniki!'!$L$31/1000000+P76/1000000*'Wskaźniki!'!$K$31*'Wskaźniki!'!$C$34</f>
        <v>6.1526600000000001E-2</v>
      </c>
      <c r="U76" s="96">
        <f>K76/1000*'Wskaźniki!'!$C$33+L76*'Wskaźniki!'!$C$29+M76/1000*'Wskaźniki!'!$C$30+N76*'Wskaźniki!'!$C$32+O76/1000*'Wskaźniki!'!$C$37*'Wskaźniki!'!$C$31+P76*'Wskaźniki!'!$C$34</f>
        <v>141.3877</v>
      </c>
    </row>
    <row r="77" spans="1:21" x14ac:dyDescent="0.25">
      <c r="A77" s="3">
        <v>73</v>
      </c>
      <c r="B77" s="3" t="s">
        <v>1453</v>
      </c>
      <c r="C77" s="70">
        <v>3</v>
      </c>
      <c r="D77" s="70">
        <v>100</v>
      </c>
      <c r="E77" s="67" t="s">
        <v>123</v>
      </c>
      <c r="F77" s="3"/>
      <c r="G77" s="3" t="s">
        <v>12</v>
      </c>
      <c r="H77" s="3" t="s">
        <v>13</v>
      </c>
      <c r="I77" s="69" t="s">
        <v>124</v>
      </c>
      <c r="J77" s="70" t="s">
        <v>20</v>
      </c>
      <c r="K77" s="70">
        <v>2100</v>
      </c>
      <c r="L77" s="111">
        <v>3</v>
      </c>
      <c r="M77" s="70">
        <v>100</v>
      </c>
      <c r="N77" s="26">
        <v>0.5</v>
      </c>
      <c r="O77" s="70"/>
      <c r="P77" s="86">
        <v>0</v>
      </c>
      <c r="Q77" s="70" t="s">
        <v>125</v>
      </c>
      <c r="R77" s="99">
        <f>K77/1000*'Wskaźniki!'!$D$33+L77*'Wskaźniki!'!$C$29*'Wskaźniki!'!$D$29+M77/1000*'Wskaźniki!'!$C$30*'Wskaźniki!'!$D$30+N77*'Wskaźniki!'!$C$32*'Wskaźniki!'!$D$32+O77/1000*'Wskaźniki!'!$C$37*'Wskaźniki!'!$C$31*'Wskaźniki!'!$D$31+P77*'Wskaźniki!'!$C$34*'Wskaźniki!'!$D$34</f>
        <v>9.3175310400000004</v>
      </c>
      <c r="S77" s="92">
        <f>L77/1000000*'Wskaźniki!'!$J$32*'Wskaźniki!'!$C$29+M77/1000000000*'Wskaźniki!'!$C$30*'Wskaźniki!'!$K$32+N77*'Wskaźniki!'!$C$32/1000000*'Wskaźniki!'!$M$32+O77/1000*'Wskaźniki!'!$C$37*'Wskaźniki!'!$C$31*'Wskaźniki!'!$L$32/1000000+P77*'Wskaźniki!'!$K$32/1000000*'Wskaźniki!'!$C$34</f>
        <v>2.2953300000000003E-2</v>
      </c>
      <c r="T77" s="89">
        <f>(L77/1000*'Wskaźniki!'!$C$29*'Wskaźniki!'!$J$31+M77/1000*'Wskaźniki!'!$C$30*'Wskaźniki!'!$K$32+N77/1000*'Wskaźniki!'!$C$32*'Wskaźniki!'!$M$31)/1000+O77/1000*'Wskaźniki!'!$C$37*'Wskaźniki!'!$C$31*'Wskaźniki!'!$L$31/1000000+P77/1000000*'Wskaźniki!'!$K$31*'Wskaźniki!'!$C$34</f>
        <v>3.5878199999999999E-2</v>
      </c>
      <c r="U77" s="96">
        <f>K77/1000*'Wskaźniki!'!$C$33+L77*'Wskaźniki!'!$C$29+M77/1000*'Wskaźniki!'!$C$30+N77*'Wskaźniki!'!$C$32+O77/1000*'Wskaźniki!'!$C$37*'Wskaźniki!'!$C$31+P77*'Wskaźniki!'!$C$34</f>
        <v>97.880999999999986</v>
      </c>
    </row>
    <row r="78" spans="1:21" x14ac:dyDescent="0.25">
      <c r="A78" s="3">
        <v>74</v>
      </c>
      <c r="B78" s="3" t="s">
        <v>1453</v>
      </c>
      <c r="C78" s="70">
        <v>2</v>
      </c>
      <c r="D78" s="70">
        <v>180</v>
      </c>
      <c r="E78" s="67" t="s">
        <v>123</v>
      </c>
      <c r="F78" s="3"/>
      <c r="G78" s="3" t="s">
        <v>12</v>
      </c>
      <c r="H78" s="3" t="s">
        <v>13</v>
      </c>
      <c r="I78" s="69" t="s">
        <v>124</v>
      </c>
      <c r="J78" s="70" t="s">
        <v>18</v>
      </c>
      <c r="K78" s="70">
        <v>1200</v>
      </c>
      <c r="L78" s="111">
        <v>3</v>
      </c>
      <c r="M78" s="70">
        <v>130</v>
      </c>
      <c r="N78" s="26">
        <v>0</v>
      </c>
      <c r="O78" s="70"/>
      <c r="P78" s="86">
        <v>0</v>
      </c>
      <c r="Q78" s="70" t="s">
        <v>125</v>
      </c>
      <c r="R78" s="99">
        <f>K78/1000*'Wskaźniki!'!$D$33+L78*'Wskaźniki!'!$C$29*'Wskaźniki!'!$D$29+M78/1000*'Wskaźniki!'!$C$30*'Wskaźniki!'!$D$30+N78*'Wskaźniki!'!$C$32*'Wskaźniki!'!$D$32+O78/1000*'Wskaźniki!'!$C$37*'Wskaźniki!'!$C$31*'Wskaźniki!'!$D$31+P78*'Wskaźniki!'!$C$34*'Wskaźniki!'!$D$34</f>
        <v>8.6753521320000004</v>
      </c>
      <c r="S78" s="92">
        <f>L78/1000000*'Wskaźniki!'!$J$32*'Wskaźniki!'!$C$29+M78/1000000000*'Wskaźniki!'!$C$30*'Wskaźniki!'!$K$32+N78*'Wskaźniki!'!$C$32/1000000*'Wskaźniki!'!$M$32+O78/1000*'Wskaźniki!'!$C$37*'Wskaźniki!'!$C$31*'Wskaźniki!'!$L$32/1000000+P78*'Wskaźniki!'!$K$32/1000000*'Wskaźniki!'!$C$34</f>
        <v>2.1003300000000003E-2</v>
      </c>
      <c r="T78" s="89">
        <f>(L78/1000*'Wskaźniki!'!$C$29*'Wskaźniki!'!$J$31+M78/1000*'Wskaźniki!'!$C$30*'Wskaźniki!'!$K$32+N78/1000*'Wskaźniki!'!$C$32*'Wskaźniki!'!$M$31)/1000+O78/1000*'Wskaźniki!'!$C$37*'Wskaźniki!'!$C$31*'Wskaźniki!'!$L$31/1000000+P78/1000000*'Wskaźniki!'!$K$31*'Wskaźniki!'!$C$34</f>
        <v>2.9560199999999998E-2</v>
      </c>
      <c r="U78" s="96">
        <f>K78/1000*'Wskaźniki!'!$C$33+L78*'Wskaźniki!'!$C$29+M78/1000*'Wskaźniki!'!$C$30+N78*'Wskaźniki!'!$C$32+O78/1000*'Wskaźniki!'!$C$37*'Wskaźniki!'!$C$31+P78*'Wskaźniki!'!$C$34</f>
        <v>88.260299999999987</v>
      </c>
    </row>
    <row r="79" spans="1:21" x14ac:dyDescent="0.25">
      <c r="A79" s="3">
        <v>75</v>
      </c>
      <c r="B79" s="3" t="s">
        <v>1453</v>
      </c>
      <c r="C79" s="70">
        <v>4</v>
      </c>
      <c r="D79" s="70">
        <v>90</v>
      </c>
      <c r="E79" s="67" t="s">
        <v>123</v>
      </c>
      <c r="F79" s="3"/>
      <c r="G79" s="3" t="s">
        <v>12</v>
      </c>
      <c r="H79" s="3" t="s">
        <v>13</v>
      </c>
      <c r="I79" s="69" t="s">
        <v>124</v>
      </c>
      <c r="J79" s="70" t="s">
        <v>20</v>
      </c>
      <c r="K79" s="70">
        <v>1700</v>
      </c>
      <c r="L79" s="111">
        <v>4</v>
      </c>
      <c r="M79" s="70">
        <v>130</v>
      </c>
      <c r="N79" s="26">
        <v>0</v>
      </c>
      <c r="O79" s="70"/>
      <c r="P79" s="86">
        <v>0</v>
      </c>
      <c r="Q79" s="70" t="s">
        <v>124</v>
      </c>
      <c r="R79" s="99">
        <f>K79/1000*'Wskaźniki!'!$D$33+L79*'Wskaźniki!'!$C$29*'Wskaźniki!'!$D$29+M79/1000*'Wskaźniki!'!$C$30*'Wskaźniki!'!$D$30+N79*'Wskaźniki!'!$C$32*'Wskaźniki!'!$D$32+O79/1000*'Wskaźniki!'!$C$37*'Wskaźniki!'!$C$31*'Wskaźniki!'!$D$31+P79*'Wskaźniki!'!$C$34*'Wskaźniki!'!$D$34</f>
        <v>11.520327932000001</v>
      </c>
      <c r="S79" s="92">
        <f>L79/1000000*'Wskaźniki!'!$J$32*'Wskaźniki!'!$C$29+M79/1000000000*'Wskaźniki!'!$C$30*'Wskaźniki!'!$K$32+N79*'Wskaźniki!'!$C$32/1000000*'Wskaźniki!'!$M$32+O79/1000*'Wskaźniki!'!$C$37*'Wskaźniki!'!$C$31*'Wskaźniki!'!$L$32/1000000+P79*'Wskaźniki!'!$K$32/1000000*'Wskaźniki!'!$C$34</f>
        <v>2.8004399999999999E-2</v>
      </c>
      <c r="T79" s="89">
        <f>(L79/1000*'Wskaźniki!'!$C$29*'Wskaźniki!'!$J$31+M79/1000*'Wskaźniki!'!$C$30*'Wskaźniki!'!$K$32+N79/1000*'Wskaźniki!'!$C$32*'Wskaźniki!'!$M$31)/1000+O79/1000*'Wskaźniki!'!$C$37*'Wskaźniki!'!$C$31*'Wskaźniki!'!$L$31/1000000+P79/1000000*'Wskaźniki!'!$K$31*'Wskaźniki!'!$C$34</f>
        <v>3.94136E-2</v>
      </c>
      <c r="U79" s="96">
        <f>K79/1000*'Wskaźniki!'!$C$33+L79*'Wskaźniki!'!$C$29+M79/1000*'Wskaźniki!'!$C$30+N79*'Wskaźniki!'!$C$32+O79/1000*'Wskaźniki!'!$C$37*'Wskaźniki!'!$C$31+P79*'Wskaźniki!'!$C$34</f>
        <v>115.9903</v>
      </c>
    </row>
    <row r="80" spans="1:21" x14ac:dyDescent="0.25">
      <c r="A80" s="3">
        <v>76</v>
      </c>
      <c r="B80" s="3" t="s">
        <v>1453</v>
      </c>
      <c r="C80" s="70">
        <v>4</v>
      </c>
      <c r="D80" s="70">
        <v>100</v>
      </c>
      <c r="E80" s="67" t="s">
        <v>123</v>
      </c>
      <c r="F80" s="3"/>
      <c r="G80" s="3" t="s">
        <v>12</v>
      </c>
      <c r="H80" s="3" t="s">
        <v>13</v>
      </c>
      <c r="I80" s="69" t="s">
        <v>124</v>
      </c>
      <c r="J80" s="70" t="s">
        <v>18</v>
      </c>
      <c r="K80" s="70">
        <v>2200</v>
      </c>
      <c r="L80" s="111">
        <v>1</v>
      </c>
      <c r="M80" s="70">
        <v>130</v>
      </c>
      <c r="N80" s="26">
        <v>4.5</v>
      </c>
      <c r="O80" s="70"/>
      <c r="P80" s="86">
        <v>0</v>
      </c>
      <c r="Q80" s="70" t="s">
        <v>124</v>
      </c>
      <c r="R80" s="99">
        <f>K80/1000*'Wskaźniki!'!$D$33+L80*'Wskaźniki!'!$C$29*'Wskaźniki!'!$D$29+M80/1000*'Wskaźniki!'!$C$30*'Wskaźniki!'!$D$30+N80*'Wskaźniki!'!$C$32*'Wskaźniki!'!$D$32+O80/1000*'Wskaźniki!'!$C$37*'Wskaźniki!'!$C$31*'Wskaźniki!'!$D$31+P80*'Wskaźniki!'!$C$34*'Wskaźniki!'!$D$34</f>
        <v>4.6094005320000004</v>
      </c>
      <c r="S80" s="92">
        <f>L80/1000000*'Wskaźniki!'!$J$32*'Wskaźniki!'!$C$29+M80/1000000000*'Wskaźniki!'!$C$30*'Wskaźniki!'!$K$32+N80*'Wskaźniki!'!$C$32/1000000*'Wskaźniki!'!$M$32+O80/1000*'Wskaźniki!'!$C$37*'Wskaźniki!'!$C$31*'Wskaźniki!'!$L$32/1000000+P80*'Wskaźniki!'!$K$32/1000000*'Wskaźniki!'!$C$34</f>
        <v>2.4551099999999999E-2</v>
      </c>
      <c r="T80" s="89">
        <f>(L80/1000*'Wskaźniki!'!$C$29*'Wskaźniki!'!$J$31+M80/1000*'Wskaźniki!'!$C$30*'Wskaźniki!'!$K$32+N80/1000*'Wskaźniki!'!$C$32*'Wskaźniki!'!$M$31)/1000+O80/1000*'Wskaźniki!'!$C$37*'Wskaźniki!'!$C$31*'Wskaźniki!'!$L$31/1000000+P80/1000000*'Wskaźniki!'!$K$31*'Wskaźniki!'!$C$34</f>
        <v>6.6715400000000008E-2</v>
      </c>
      <c r="U80" s="96">
        <f>K80/1000*'Wskaźniki!'!$C$33+L80*'Wskaźniki!'!$C$29+M80/1000*'Wskaźniki!'!$C$30+N80*'Wskaźniki!'!$C$32+O80/1000*'Wskaźniki!'!$C$37*'Wskaźniki!'!$C$31+P80*'Wskaźniki!'!$C$34</f>
        <v>110.2003</v>
      </c>
    </row>
    <row r="81" spans="1:21" x14ac:dyDescent="0.25">
      <c r="A81" s="3">
        <v>77</v>
      </c>
      <c r="B81" s="3" t="s">
        <v>1453</v>
      </c>
      <c r="C81" s="70">
        <v>4</v>
      </c>
      <c r="D81" s="70">
        <v>100</v>
      </c>
      <c r="E81" s="67" t="s">
        <v>123</v>
      </c>
      <c r="F81" s="3"/>
      <c r="G81" s="3" t="s">
        <v>12</v>
      </c>
      <c r="H81" s="3" t="s">
        <v>13</v>
      </c>
      <c r="I81" s="69" t="s">
        <v>124</v>
      </c>
      <c r="J81" s="70" t="s">
        <v>20</v>
      </c>
      <c r="K81" s="70">
        <v>1900</v>
      </c>
      <c r="L81" s="111">
        <v>3</v>
      </c>
      <c r="M81" s="70">
        <v>130</v>
      </c>
      <c r="N81" s="26">
        <v>2.5</v>
      </c>
      <c r="O81" s="70"/>
      <c r="P81" s="86">
        <v>0</v>
      </c>
      <c r="Q81" s="70" t="s">
        <v>124</v>
      </c>
      <c r="R81" s="99">
        <f>K81/1000*'Wskaźniki!'!$D$33+L81*'Wskaźniki!'!$C$29*'Wskaźniki!'!$D$29+M81/1000*'Wskaźniki!'!$C$30*'Wskaźniki!'!$D$30+N81*'Wskaźniki!'!$C$32*'Wskaźniki!'!$D$32+O81/1000*'Wskaźniki!'!$C$37*'Wskaźniki!'!$C$31*'Wskaźniki!'!$D$31+P81*'Wskaźniki!'!$C$34*'Wskaźniki!'!$D$34</f>
        <v>9.2437521320000009</v>
      </c>
      <c r="S81" s="92">
        <f>L81/1000000*'Wskaźniki!'!$J$32*'Wskaźniki!'!$C$29+M81/1000000000*'Wskaźniki!'!$C$30*'Wskaźniki!'!$K$32+N81*'Wskaźniki!'!$C$32/1000000*'Wskaźniki!'!$M$32+O81/1000*'Wskaźniki!'!$C$37*'Wskaźniki!'!$C$31*'Wskaźniki!'!$L$32/1000000+P81*'Wskaźniki!'!$K$32/1000000*'Wskaźniki!'!$C$34</f>
        <v>3.0753300000000004E-2</v>
      </c>
      <c r="T81" s="89">
        <f>(L81/1000*'Wskaźniki!'!$C$29*'Wskaźniki!'!$J$31+M81/1000*'Wskaźniki!'!$C$30*'Wskaźniki!'!$K$32+N81/1000*'Wskaźniki!'!$C$32*'Wskaźniki!'!$M$31)/1000+O81/1000*'Wskaźniki!'!$C$37*'Wskaźniki!'!$C$31*'Wskaźniki!'!$L$31/1000000+P81/1000000*'Wskaźniki!'!$K$31*'Wskaźniki!'!$C$34</f>
        <v>6.1150199999999995E-2</v>
      </c>
      <c r="U81" s="96">
        <f>K81/1000*'Wskaźniki!'!$C$33+L81*'Wskaźniki!'!$C$29+M81/1000*'Wskaźniki!'!$C$30+N81*'Wskaźniki!'!$C$32+O81/1000*'Wskaźniki!'!$C$37*'Wskaźniki!'!$C$31+P81*'Wskaźniki!'!$C$34</f>
        <v>129.78030000000001</v>
      </c>
    </row>
    <row r="82" spans="1:21" x14ac:dyDescent="0.25">
      <c r="A82" s="3">
        <v>78</v>
      </c>
      <c r="B82" s="3" t="s">
        <v>1453</v>
      </c>
      <c r="C82" s="70">
        <v>1</v>
      </c>
      <c r="D82" s="70">
        <v>130</v>
      </c>
      <c r="E82" s="67" t="s">
        <v>123</v>
      </c>
      <c r="F82" s="3"/>
      <c r="G82" s="3" t="s">
        <v>12</v>
      </c>
      <c r="H82" s="3" t="s">
        <v>13</v>
      </c>
      <c r="I82" s="69" t="s">
        <v>124</v>
      </c>
      <c r="J82" s="70" t="s">
        <v>20</v>
      </c>
      <c r="K82" s="70">
        <v>1100</v>
      </c>
      <c r="L82" s="111">
        <v>4</v>
      </c>
      <c r="M82" s="70">
        <v>30</v>
      </c>
      <c r="N82" s="26">
        <v>0</v>
      </c>
      <c r="O82" s="70"/>
      <c r="P82" s="86">
        <v>0</v>
      </c>
      <c r="Q82" s="70" t="s">
        <v>124</v>
      </c>
      <c r="R82" s="99">
        <f>K82/1000*'Wskaźniki!'!$D$33+L82*'Wskaźniki!'!$C$29*'Wskaźniki!'!$D$29+M82/1000*'Wskaźniki!'!$C$30*'Wskaźniki!'!$D$30+N82*'Wskaźniki!'!$C$32*'Wskaźniki!'!$D$32+O82/1000*'Wskaźniki!'!$C$37*'Wskaźniki!'!$C$31*'Wskaźniki!'!$D$31+P82*'Wskaźniki!'!$C$34*'Wskaźniki!'!$D$34</f>
        <v>10.737724292000001</v>
      </c>
      <c r="S82" s="92">
        <f>L82/1000000*'Wskaźniki!'!$J$32*'Wskaźniki!'!$C$29+M82/1000000000*'Wskaźniki!'!$C$30*'Wskaźniki!'!$K$32+N82*'Wskaźniki!'!$C$32/1000000*'Wskaźniki!'!$M$32+O82/1000*'Wskaźniki!'!$C$37*'Wskaźniki!'!$C$31*'Wskaźniki!'!$L$32/1000000+P82*'Wskaźniki!'!$K$32/1000000*'Wskaźniki!'!$C$34</f>
        <v>2.8004399999999999E-2</v>
      </c>
      <c r="T82" s="89">
        <f>(L82/1000*'Wskaźniki!'!$C$29*'Wskaźniki!'!$J$31+M82/1000*'Wskaźniki!'!$C$30*'Wskaźniki!'!$K$32+N82/1000*'Wskaźniki!'!$C$32*'Wskaźniki!'!$M$31)/1000+O82/1000*'Wskaźniki!'!$C$37*'Wskaźniki!'!$C$31*'Wskaźniki!'!$L$31/1000000+P82/1000000*'Wskaźniki!'!$K$31*'Wskaźniki!'!$C$34</f>
        <v>3.94136E-2</v>
      </c>
      <c r="U82" s="96">
        <f>K82/1000*'Wskaźniki!'!$C$33+L82*'Wskaźniki!'!$C$29+M82/1000*'Wskaźniki!'!$C$30+N82*'Wskaźniki!'!$C$32+O82/1000*'Wskaźniki!'!$C$37*'Wskaźniki!'!$C$31+P82*'Wskaźniki!'!$C$34</f>
        <v>109.0993</v>
      </c>
    </row>
    <row r="83" spans="1:21" x14ac:dyDescent="0.25">
      <c r="A83" s="3">
        <v>79</v>
      </c>
      <c r="B83" s="3" t="s">
        <v>1453</v>
      </c>
      <c r="C83" s="70">
        <v>2</v>
      </c>
      <c r="D83" s="70">
        <v>100</v>
      </c>
      <c r="E83" s="67" t="s">
        <v>123</v>
      </c>
      <c r="F83" s="3"/>
      <c r="G83" s="3" t="s">
        <v>12</v>
      </c>
      <c r="H83" s="3" t="s">
        <v>13</v>
      </c>
      <c r="I83" s="69" t="s">
        <v>124</v>
      </c>
      <c r="J83" s="70" t="s">
        <v>18</v>
      </c>
      <c r="K83" s="70">
        <v>700</v>
      </c>
      <c r="L83" s="111">
        <v>1.5</v>
      </c>
      <c r="M83" s="70">
        <v>70</v>
      </c>
      <c r="N83" s="26">
        <v>1</v>
      </c>
      <c r="O83" s="70"/>
      <c r="P83" s="86">
        <v>0</v>
      </c>
      <c r="Q83" s="70" t="s">
        <v>124</v>
      </c>
      <c r="R83" s="99">
        <f>K83/1000*'Wskaźniki!'!$D$33+L83*'Wskaźniki!'!$C$29*'Wskaźniki!'!$D$29+M83/1000*'Wskaźniki!'!$C$30*'Wskaźniki!'!$D$30+N83*'Wskaźniki!'!$C$32*'Wskaźniki!'!$D$32+O83/1000*'Wskaźniki!'!$C$37*'Wskaźniki!'!$C$31*'Wskaźniki!'!$D$31+P83*'Wskaźniki!'!$C$34*'Wskaźniki!'!$D$34</f>
        <v>4.4336462479999996</v>
      </c>
      <c r="S83" s="92">
        <f>L83/1000000*'Wskaźniki!'!$J$32*'Wskaźniki!'!$C$29+M83/1000000000*'Wskaźniki!'!$C$30*'Wskaźniki!'!$K$32+N83*'Wskaźniki!'!$C$32/1000000*'Wskaźniki!'!$M$32+O83/1000*'Wskaźniki!'!$C$37*'Wskaźniki!'!$C$31*'Wskaźniki!'!$L$32/1000000+P83*'Wskaźniki!'!$K$32/1000000*'Wskaźniki!'!$C$34</f>
        <v>1.4401650000000002E-2</v>
      </c>
      <c r="T83" s="89">
        <f>(L83/1000*'Wskaźniki!'!$C$29*'Wskaźniki!'!$J$31+M83/1000*'Wskaźniki!'!$C$30*'Wskaźniki!'!$K$32+N83/1000*'Wskaźniki!'!$C$32*'Wskaźniki!'!$M$31)/1000+O83/1000*'Wskaźniki!'!$C$37*'Wskaźniki!'!$C$31*'Wskaźniki!'!$L$31/1000000+P83/1000000*'Wskaźniki!'!$K$31*'Wskaźniki!'!$C$34</f>
        <v>2.7416099999999999E-2</v>
      </c>
      <c r="U83" s="96">
        <f>K83/1000*'Wskaźniki!'!$C$33+L83*'Wskaźniki!'!$C$29+M83/1000*'Wskaźniki!'!$C$30+N83*'Wskaźniki!'!$C$32+O83/1000*'Wskaźniki!'!$C$37*'Wskaźniki!'!$C$31+P83*'Wskaźniki!'!$C$34</f>
        <v>60.326700000000002</v>
      </c>
    </row>
    <row r="84" spans="1:21" x14ac:dyDescent="0.25">
      <c r="A84" s="3">
        <v>80</v>
      </c>
      <c r="B84" s="3" t="s">
        <v>1453</v>
      </c>
      <c r="C84" s="70">
        <v>3</v>
      </c>
      <c r="D84" s="70">
        <v>140</v>
      </c>
      <c r="E84" s="67" t="s">
        <v>123</v>
      </c>
      <c r="F84" s="3"/>
      <c r="G84" s="3" t="s">
        <v>12</v>
      </c>
      <c r="H84" s="3" t="s">
        <v>13</v>
      </c>
      <c r="I84" s="69" t="s">
        <v>124</v>
      </c>
      <c r="J84" s="70" t="s">
        <v>18</v>
      </c>
      <c r="K84" s="70">
        <v>2200</v>
      </c>
      <c r="L84" s="111">
        <v>0</v>
      </c>
      <c r="M84" s="70">
        <v>70</v>
      </c>
      <c r="N84" s="26">
        <v>4</v>
      </c>
      <c r="O84" s="70"/>
      <c r="P84" s="86">
        <v>0</v>
      </c>
      <c r="Q84" s="70" t="s">
        <v>124</v>
      </c>
      <c r="R84" s="99">
        <f>K84/1000*'Wskaźniki!'!$D$33+L84*'Wskaźniki!'!$C$29*'Wskaźniki!'!$D$29+M84/1000*'Wskaźniki!'!$C$30*'Wskaźniki!'!$D$30+N84*'Wskaźniki!'!$C$32*'Wskaźniki!'!$D$32+O84/1000*'Wskaźniki!'!$C$37*'Wskaźniki!'!$C$31*'Wskaźniki!'!$D$31+P84*'Wskaźniki!'!$C$34*'Wskaźniki!'!$D$34</f>
        <v>1.9931825480000003</v>
      </c>
      <c r="S84" s="92">
        <f>L84/1000000*'Wskaźniki!'!$J$32*'Wskaźniki!'!$C$29+M84/1000000000*'Wskaźniki!'!$C$30*'Wskaźniki!'!$K$32+N84*'Wskaźniki!'!$C$32/1000000*'Wskaźniki!'!$M$32+O84/1000*'Wskaźniki!'!$C$37*'Wskaźniki!'!$C$31*'Wskaźniki!'!$L$32/1000000+P84*'Wskaźniki!'!$K$32/1000000*'Wskaźniki!'!$C$34</f>
        <v>1.5599999999999999E-2</v>
      </c>
      <c r="T84" s="89">
        <f>(L84/1000*'Wskaźniki!'!$C$29*'Wskaźniki!'!$J$31+M84/1000*'Wskaźniki!'!$C$30*'Wskaźniki!'!$K$32+N84/1000*'Wskaźniki!'!$C$32*'Wskaźniki!'!$M$31)/1000+O84/1000*'Wskaźniki!'!$C$37*'Wskaźniki!'!$C$31*'Wskaźniki!'!$L$31/1000000+P84/1000000*'Wskaźniki!'!$K$31*'Wskaźniki!'!$C$34</f>
        <v>5.0543999999999999E-2</v>
      </c>
      <c r="U84" s="96">
        <f>K84/1000*'Wskaźniki!'!$C$33+L84*'Wskaźniki!'!$C$29+M84/1000*'Wskaźniki!'!$C$30+N84*'Wskaźniki!'!$C$32+O84/1000*'Wskaźniki!'!$C$37*'Wskaźniki!'!$C$31+P84*'Wskaźniki!'!$C$34</f>
        <v>73.631699999999995</v>
      </c>
    </row>
    <row r="85" spans="1:21" x14ac:dyDescent="0.25">
      <c r="A85" s="3">
        <v>81</v>
      </c>
      <c r="B85" s="3" t="s">
        <v>1453</v>
      </c>
      <c r="C85" s="70">
        <v>5</v>
      </c>
      <c r="D85" s="70">
        <v>45</v>
      </c>
      <c r="E85" s="67" t="s">
        <v>126</v>
      </c>
      <c r="F85" s="3"/>
      <c r="G85" s="3" t="s">
        <v>1439</v>
      </c>
      <c r="H85" s="3" t="s">
        <v>13</v>
      </c>
      <c r="I85" s="69" t="s">
        <v>124</v>
      </c>
      <c r="J85" s="70" t="s">
        <v>18</v>
      </c>
      <c r="K85" s="70">
        <v>2800</v>
      </c>
      <c r="L85" s="111">
        <v>1.5</v>
      </c>
      <c r="M85" s="70">
        <v>260</v>
      </c>
      <c r="N85" s="26">
        <v>3.5</v>
      </c>
      <c r="O85" s="70"/>
      <c r="P85" s="86">
        <v>0</v>
      </c>
      <c r="Q85" s="70" t="s">
        <v>124</v>
      </c>
      <c r="R85" s="99">
        <f>K85/1000*'Wskaźniki!'!$D$33+L85*'Wskaźniki!'!$C$29*'Wskaźniki!'!$D$29+M85/1000*'Wskaźniki!'!$C$30*'Wskaźniki!'!$D$30+N85*'Wskaźniki!'!$C$32*'Wskaźniki!'!$D$32+O85/1000*'Wskaźniki!'!$C$37*'Wskaźniki!'!$C$31*'Wskaźniki!'!$D$31+P85*'Wskaźniki!'!$C$34*'Wskaźniki!'!$D$34</f>
        <v>6.7001131640000002</v>
      </c>
      <c r="S85" s="92">
        <f>L85/1000000*'Wskaźniki!'!$J$32*'Wskaźniki!'!$C$29+M85/1000000000*'Wskaźniki!'!$C$30*'Wskaźniki!'!$K$32+N85*'Wskaźniki!'!$C$32/1000000*'Wskaźniki!'!$M$32+O85/1000*'Wskaźniki!'!$C$37*'Wskaźniki!'!$C$31*'Wskaźniki!'!$L$32/1000000+P85*'Wskaźniki!'!$K$32/1000000*'Wskaźniki!'!$C$34</f>
        <v>2.415165E-2</v>
      </c>
      <c r="T85" s="89">
        <f>(L85/1000*'Wskaźniki!'!$C$29*'Wskaźniki!'!$J$31+M85/1000*'Wskaźniki!'!$C$30*'Wskaźniki!'!$K$32+N85/1000*'Wskaźniki!'!$C$32*'Wskaźniki!'!$M$31)/1000+O85/1000*'Wskaźniki!'!$C$37*'Wskaźniki!'!$C$31*'Wskaźniki!'!$L$31/1000000+P85/1000000*'Wskaźniki!'!$K$31*'Wskaźniki!'!$C$34</f>
        <v>5.9006099999999999E-2</v>
      </c>
      <c r="U85" s="96">
        <f>K85/1000*'Wskaźniki!'!$C$33+L85*'Wskaźniki!'!$C$29+M85/1000*'Wskaźniki!'!$C$30+N85*'Wskaźniki!'!$C$32+O85/1000*'Wskaźniki!'!$C$37*'Wskaźniki!'!$C$31+P85*'Wskaźniki!'!$C$34</f>
        <v>115.87559999999999</v>
      </c>
    </row>
    <row r="86" spans="1:21" ht="30" customHeight="1" x14ac:dyDescent="0.25">
      <c r="A86" s="3">
        <v>82</v>
      </c>
      <c r="B86" s="3" t="s">
        <v>1453</v>
      </c>
      <c r="C86" s="70">
        <v>5</v>
      </c>
      <c r="D86" s="70">
        <v>180</v>
      </c>
      <c r="E86" s="67" t="s">
        <v>123</v>
      </c>
      <c r="F86" s="3"/>
      <c r="G86" s="3" t="s">
        <v>12</v>
      </c>
      <c r="H86" s="3" t="s">
        <v>13</v>
      </c>
      <c r="I86" s="69" t="s">
        <v>16</v>
      </c>
      <c r="J86" s="70" t="s">
        <v>18</v>
      </c>
      <c r="K86" s="70">
        <v>4200</v>
      </c>
      <c r="L86" s="111">
        <v>3</v>
      </c>
      <c r="M86" s="70">
        <v>130</v>
      </c>
      <c r="N86" s="26">
        <v>0</v>
      </c>
      <c r="O86" s="70"/>
      <c r="P86" s="86">
        <v>0</v>
      </c>
      <c r="Q86" s="70" t="s">
        <v>124</v>
      </c>
      <c r="R86" s="99">
        <f>K86/1000*'Wskaźniki!'!$D$33+L86*'Wskaźniki!'!$C$29*'Wskaźniki!'!$D$29+M86/1000*'Wskaźniki!'!$C$30*'Wskaźniki!'!$D$30+N86*'Wskaźniki!'!$C$32*'Wskaźniki!'!$D$32+O86/1000*'Wskaźniki!'!$C$37*'Wskaźniki!'!$C$31*'Wskaźniki!'!$D$31+P86*'Wskaźniki!'!$C$34*'Wskaźniki!'!$D$34</f>
        <v>11.111352132</v>
      </c>
      <c r="S86" s="92">
        <f>L86/1000000*'Wskaźniki!'!$J$32*'Wskaźniki!'!$C$29+M86/1000000000*'Wskaźniki!'!$C$30*'Wskaźniki!'!$K$32+N86*'Wskaźniki!'!$C$32/1000000*'Wskaźniki!'!$M$32+O86/1000*'Wskaźniki!'!$C$37*'Wskaźniki!'!$C$31*'Wskaźniki!'!$L$32/1000000+P86*'Wskaźniki!'!$K$32/1000000*'Wskaźniki!'!$C$34</f>
        <v>2.1003300000000003E-2</v>
      </c>
      <c r="T86" s="89">
        <f>(L86/1000*'Wskaźniki!'!$C$29*'Wskaźniki!'!$J$31+M86/1000*'Wskaźniki!'!$C$30*'Wskaźniki!'!$K$32+N86/1000*'Wskaźniki!'!$C$32*'Wskaźniki!'!$M$31)/1000+O86/1000*'Wskaźniki!'!$C$37*'Wskaźniki!'!$C$31*'Wskaźniki!'!$L$31/1000000+P86/1000000*'Wskaźniki!'!$K$31*'Wskaźniki!'!$C$34</f>
        <v>2.9560199999999998E-2</v>
      </c>
      <c r="U86" s="96">
        <f>K86/1000*'Wskaźniki!'!$C$33+L86*'Wskaźniki!'!$C$29+M86/1000*'Wskaźniki!'!$C$30+N86*'Wskaźniki!'!$C$32+O86/1000*'Wskaźniki!'!$C$37*'Wskaźniki!'!$C$31+P86*'Wskaźniki!'!$C$34</f>
        <v>99.060299999999998</v>
      </c>
    </row>
    <row r="87" spans="1:21" x14ac:dyDescent="0.25">
      <c r="A87" s="3">
        <v>83</v>
      </c>
      <c r="B87" s="3" t="s">
        <v>1453</v>
      </c>
      <c r="C87" s="70">
        <v>2</v>
      </c>
      <c r="D87" s="70">
        <v>80</v>
      </c>
      <c r="E87" s="67" t="s">
        <v>123</v>
      </c>
      <c r="F87" s="3"/>
      <c r="G87" s="3" t="s">
        <v>12</v>
      </c>
      <c r="H87" s="3" t="s">
        <v>13</v>
      </c>
      <c r="I87" s="69" t="s">
        <v>124</v>
      </c>
      <c r="J87" s="70" t="s">
        <v>18</v>
      </c>
      <c r="K87" s="70">
        <v>1000</v>
      </c>
      <c r="L87" s="111">
        <v>0</v>
      </c>
      <c r="M87" s="70">
        <v>70</v>
      </c>
      <c r="N87" s="26">
        <v>3</v>
      </c>
      <c r="O87" s="70"/>
      <c r="P87" s="86">
        <v>0</v>
      </c>
      <c r="Q87" s="70" t="s">
        <v>124</v>
      </c>
      <c r="R87" s="99">
        <f>K87/1000*'Wskaźniki!'!$D$33+L87*'Wskaźniki!'!$C$29*'Wskaźniki!'!$D$29+M87/1000*'Wskaźniki!'!$C$30*'Wskaźniki!'!$D$30+N87*'Wskaźniki!'!$C$32*'Wskaźniki!'!$D$32+O87/1000*'Wskaźniki!'!$C$37*'Wskaźniki!'!$C$31*'Wskaźniki!'!$D$31+P87*'Wskaźniki!'!$C$34*'Wskaźniki!'!$D$34</f>
        <v>1.0187825480000001</v>
      </c>
      <c r="S87" s="92">
        <f>L87/1000000*'Wskaźniki!'!$J$32*'Wskaźniki!'!$C$29+M87/1000000000*'Wskaźniki!'!$C$30*'Wskaźniki!'!$K$32+N87*'Wskaźniki!'!$C$32/1000000*'Wskaźniki!'!$M$32+O87/1000*'Wskaźniki!'!$C$37*'Wskaźniki!'!$C$31*'Wskaźniki!'!$L$32/1000000+P87*'Wskaźniki!'!$K$32/1000000*'Wskaźniki!'!$C$34</f>
        <v>1.17E-2</v>
      </c>
      <c r="T87" s="89">
        <f>(L87/1000*'Wskaźniki!'!$C$29*'Wskaźniki!'!$J$31+M87/1000*'Wskaźniki!'!$C$30*'Wskaźniki!'!$K$32+N87/1000*'Wskaźniki!'!$C$32*'Wskaźniki!'!$M$31)/1000+O87/1000*'Wskaźniki!'!$C$37*'Wskaźniki!'!$C$31*'Wskaźniki!'!$L$31/1000000+P87/1000000*'Wskaźniki!'!$K$31*'Wskaźniki!'!$C$34</f>
        <v>3.7908000000000004E-2</v>
      </c>
      <c r="U87" s="96">
        <f>K87/1000*'Wskaźniki!'!$C$33+L87*'Wskaźniki!'!$C$29+M87/1000*'Wskaźniki!'!$C$30+N87*'Wskaźniki!'!$C$32+O87/1000*'Wskaźniki!'!$C$37*'Wskaźniki!'!$C$31+P87*'Wskaźniki!'!$C$34</f>
        <v>53.7117</v>
      </c>
    </row>
    <row r="88" spans="1:21" x14ac:dyDescent="0.25">
      <c r="A88" s="3">
        <v>84</v>
      </c>
      <c r="B88" s="3" t="s">
        <v>1453</v>
      </c>
      <c r="C88" s="70">
        <v>3</v>
      </c>
      <c r="D88" s="70">
        <v>130</v>
      </c>
      <c r="E88" s="67" t="s">
        <v>123</v>
      </c>
      <c r="F88" s="3"/>
      <c r="G88" s="3" t="s">
        <v>12</v>
      </c>
      <c r="H88" s="3" t="s">
        <v>13</v>
      </c>
      <c r="I88" s="69" t="s">
        <v>124</v>
      </c>
      <c r="J88" s="70" t="s">
        <v>18</v>
      </c>
      <c r="K88" s="70">
        <v>1800</v>
      </c>
      <c r="L88" s="111">
        <v>4</v>
      </c>
      <c r="M88" s="70">
        <v>70</v>
      </c>
      <c r="N88" s="26">
        <v>0</v>
      </c>
      <c r="O88" s="70"/>
      <c r="P88" s="86">
        <v>0</v>
      </c>
      <c r="Q88" s="70" t="s">
        <v>124</v>
      </c>
      <c r="R88" s="99">
        <f>K88/1000*'Wskaźniki!'!$D$33+L88*'Wskaźniki!'!$C$29*'Wskaźniki!'!$D$29+M88/1000*'Wskaźniki!'!$C$30*'Wskaźniki!'!$D$30+N88*'Wskaźniki!'!$C$32*'Wskaźniki!'!$D$32+O88/1000*'Wskaźniki!'!$C$37*'Wskaźniki!'!$C$31*'Wskaźniki!'!$D$31+P88*'Wskaźniki!'!$C$34*'Wskaźniki!'!$D$34</f>
        <v>11.424285748000001</v>
      </c>
      <c r="S88" s="92">
        <f>L88/1000000*'Wskaźniki!'!$J$32*'Wskaźniki!'!$C$29+M88/1000000000*'Wskaźniki!'!$C$30*'Wskaźniki!'!$K$32+N88*'Wskaźniki!'!$C$32/1000000*'Wskaźniki!'!$M$32+O88/1000*'Wskaźniki!'!$C$37*'Wskaźniki!'!$C$31*'Wskaźniki!'!$L$32/1000000+P88*'Wskaźniki!'!$K$32/1000000*'Wskaźniki!'!$C$34</f>
        <v>2.8004399999999999E-2</v>
      </c>
      <c r="T88" s="89">
        <f>(L88/1000*'Wskaźniki!'!$C$29*'Wskaźniki!'!$J$31+M88/1000*'Wskaźniki!'!$C$30*'Wskaźniki!'!$K$32+N88/1000*'Wskaźniki!'!$C$32*'Wskaźniki!'!$M$31)/1000+O88/1000*'Wskaźniki!'!$C$37*'Wskaźniki!'!$C$31*'Wskaźniki!'!$L$31/1000000+P88/1000000*'Wskaźniki!'!$K$31*'Wskaźniki!'!$C$34</f>
        <v>3.94136E-2</v>
      </c>
      <c r="U88" s="96">
        <f>K88/1000*'Wskaźniki!'!$C$33+L88*'Wskaźniki!'!$C$29+M88/1000*'Wskaźniki!'!$C$30+N88*'Wskaźniki!'!$C$32+O88/1000*'Wskaźniki!'!$C$37*'Wskaźniki!'!$C$31+P88*'Wskaźniki!'!$C$34</f>
        <v>113.5117</v>
      </c>
    </row>
    <row r="89" spans="1:21" x14ac:dyDescent="0.25">
      <c r="A89" s="3">
        <v>85</v>
      </c>
      <c r="B89" s="3" t="s">
        <v>1453</v>
      </c>
      <c r="C89" s="70">
        <v>4</v>
      </c>
      <c r="D89" s="70">
        <v>180</v>
      </c>
      <c r="E89" s="67" t="s">
        <v>123</v>
      </c>
      <c r="F89" s="3"/>
      <c r="G89" s="3" t="s">
        <v>12</v>
      </c>
      <c r="H89" s="3" t="s">
        <v>13</v>
      </c>
      <c r="I89" s="69" t="s">
        <v>124</v>
      </c>
      <c r="J89" s="70" t="s">
        <v>18</v>
      </c>
      <c r="K89" s="70">
        <v>2100</v>
      </c>
      <c r="L89" s="111">
        <v>2</v>
      </c>
      <c r="M89" s="70">
        <v>90</v>
      </c>
      <c r="N89" s="26">
        <v>0</v>
      </c>
      <c r="O89" s="70"/>
      <c r="P89" s="86">
        <v>0</v>
      </c>
      <c r="Q89" s="70" t="s">
        <v>125</v>
      </c>
      <c r="R89" s="99">
        <f>K89/1000*'Wskaźniki!'!$D$33+L89*'Wskaźniki!'!$C$29*'Wskaźniki!'!$D$29+M89/1000*'Wskaźniki!'!$C$30*'Wskaźniki!'!$D$30+N89*'Wskaźniki!'!$C$32*'Wskaźniki!'!$D$32+O89/1000*'Wskaźniki!'!$C$37*'Wskaźniki!'!$C$31*'Wskaźniki!'!$D$31+P89*'Wskaźniki!'!$C$34*'Wskaźniki!'!$D$34</f>
        <v>6.8490148760000009</v>
      </c>
      <c r="S89" s="92">
        <f>L89/1000000*'Wskaźniki!'!$J$32*'Wskaźniki!'!$C$29+M89/1000000000*'Wskaźniki!'!$C$30*'Wskaźniki!'!$K$32+N89*'Wskaźniki!'!$C$32/1000000*'Wskaźniki!'!$M$32+O89/1000*'Wskaźniki!'!$C$37*'Wskaźniki!'!$C$31*'Wskaźniki!'!$L$32/1000000+P89*'Wskaźniki!'!$K$32/1000000*'Wskaźniki!'!$C$34</f>
        <v>1.4002199999999999E-2</v>
      </c>
      <c r="T89" s="89">
        <f>(L89/1000*'Wskaźniki!'!$C$29*'Wskaźniki!'!$J$31+M89/1000*'Wskaźniki!'!$C$30*'Wskaźniki!'!$K$32+N89/1000*'Wskaźniki!'!$C$32*'Wskaźniki!'!$M$31)/1000+O89/1000*'Wskaźniki!'!$C$37*'Wskaźniki!'!$C$31*'Wskaźniki!'!$L$31/1000000+P89/1000000*'Wskaźniki!'!$K$31*'Wskaźniki!'!$C$34</f>
        <v>1.97068E-2</v>
      </c>
      <c r="U89" s="96">
        <f>K89/1000*'Wskaźniki!'!$C$33+L89*'Wskaźniki!'!$C$29+M89/1000*'Wskaźniki!'!$C$30+N89*'Wskaźniki!'!$C$32+O89/1000*'Wskaźniki!'!$C$37*'Wskaźniki!'!$C$31+P89*'Wskaźniki!'!$C$34</f>
        <v>63.677900000000001</v>
      </c>
    </row>
    <row r="90" spans="1:21" x14ac:dyDescent="0.25">
      <c r="A90" s="3">
        <v>86</v>
      </c>
      <c r="B90" s="3" t="s">
        <v>1453</v>
      </c>
      <c r="C90" s="70">
        <v>7</v>
      </c>
      <c r="D90" s="70">
        <v>200</v>
      </c>
      <c r="E90" s="67" t="s">
        <v>123</v>
      </c>
      <c r="F90" s="3"/>
      <c r="G90" s="3" t="s">
        <v>12</v>
      </c>
      <c r="H90" s="3" t="s">
        <v>13</v>
      </c>
      <c r="I90" s="69" t="s">
        <v>124</v>
      </c>
      <c r="J90" s="70" t="s">
        <v>18</v>
      </c>
      <c r="K90" s="70">
        <v>3800</v>
      </c>
      <c r="L90" s="111">
        <v>3</v>
      </c>
      <c r="M90" s="70">
        <v>130</v>
      </c>
      <c r="N90" s="26">
        <v>0</v>
      </c>
      <c r="O90" s="70"/>
      <c r="P90" s="86">
        <v>0</v>
      </c>
      <c r="Q90" s="70" t="s">
        <v>124</v>
      </c>
      <c r="R90" s="99">
        <f>K90/1000*'Wskaźniki!'!$D$33+L90*'Wskaźniki!'!$C$29*'Wskaźniki!'!$D$29+M90/1000*'Wskaźniki!'!$C$30*'Wskaźniki!'!$D$30+N90*'Wskaźniki!'!$C$32*'Wskaźniki!'!$D$32+O90/1000*'Wskaźniki!'!$C$37*'Wskaźniki!'!$C$31*'Wskaźniki!'!$D$31+P90*'Wskaźniki!'!$C$34*'Wskaźniki!'!$D$34</f>
        <v>10.786552132000001</v>
      </c>
      <c r="S90" s="92">
        <f>L90/1000000*'Wskaźniki!'!$J$32*'Wskaźniki!'!$C$29+M90/1000000000*'Wskaźniki!'!$C$30*'Wskaźniki!'!$K$32+N90*'Wskaźniki!'!$C$32/1000000*'Wskaźniki!'!$M$32+O90/1000*'Wskaźniki!'!$C$37*'Wskaźniki!'!$C$31*'Wskaźniki!'!$L$32/1000000+P90*'Wskaźniki!'!$K$32/1000000*'Wskaźniki!'!$C$34</f>
        <v>2.1003300000000003E-2</v>
      </c>
      <c r="T90" s="89">
        <f>(L90/1000*'Wskaźniki!'!$C$29*'Wskaźniki!'!$J$31+M90/1000*'Wskaźniki!'!$C$30*'Wskaźniki!'!$K$32+N90/1000*'Wskaźniki!'!$C$32*'Wskaźniki!'!$M$31)/1000+O90/1000*'Wskaźniki!'!$C$37*'Wskaźniki!'!$C$31*'Wskaźniki!'!$L$31/1000000+P90/1000000*'Wskaźniki!'!$K$31*'Wskaźniki!'!$C$34</f>
        <v>2.9560199999999998E-2</v>
      </c>
      <c r="U90" s="96">
        <f>K90/1000*'Wskaźniki!'!$C$33+L90*'Wskaźniki!'!$C$29+M90/1000*'Wskaźniki!'!$C$30+N90*'Wskaźniki!'!$C$32+O90/1000*'Wskaźniki!'!$C$37*'Wskaźniki!'!$C$31+P90*'Wskaźniki!'!$C$34</f>
        <v>97.6203</v>
      </c>
    </row>
    <row r="91" spans="1:21" x14ac:dyDescent="0.25">
      <c r="A91" s="3">
        <v>87</v>
      </c>
      <c r="B91" s="3" t="s">
        <v>1453</v>
      </c>
      <c r="C91" s="70">
        <v>1</v>
      </c>
      <c r="D91" s="70">
        <v>60</v>
      </c>
      <c r="E91" s="67" t="s">
        <v>126</v>
      </c>
      <c r="F91" s="3"/>
      <c r="G91" s="3" t="s">
        <v>12</v>
      </c>
      <c r="H91" s="3" t="s">
        <v>13</v>
      </c>
      <c r="I91" s="69" t="s">
        <v>124</v>
      </c>
      <c r="J91" s="70" t="s">
        <v>18</v>
      </c>
      <c r="K91" s="70">
        <v>500</v>
      </c>
      <c r="L91" s="111">
        <v>0</v>
      </c>
      <c r="M91" s="70">
        <v>70</v>
      </c>
      <c r="N91" s="26">
        <v>6</v>
      </c>
      <c r="O91" s="70"/>
      <c r="P91" s="86">
        <v>0</v>
      </c>
      <c r="Q91" s="70" t="s">
        <v>124</v>
      </c>
      <c r="R91" s="99">
        <f>K91/1000*'Wskaźniki!'!$D$33+L91*'Wskaźniki!'!$C$29*'Wskaźniki!'!$D$29+M91/1000*'Wskaźniki!'!$C$30*'Wskaźniki!'!$D$30+N91*'Wskaźniki!'!$C$32*'Wskaźniki!'!$D$32+O91/1000*'Wskaźniki!'!$C$37*'Wskaźniki!'!$C$31*'Wskaźniki!'!$D$31+P91*'Wskaźniki!'!$C$34*'Wskaźniki!'!$D$34</f>
        <v>0.61278254800000009</v>
      </c>
      <c r="S91" s="92">
        <f>L91/1000000*'Wskaźniki!'!$J$32*'Wskaźniki!'!$C$29+M91/1000000000*'Wskaźniki!'!$C$30*'Wskaźniki!'!$K$32+N91*'Wskaźniki!'!$C$32/1000000*'Wskaźniki!'!$M$32+O91/1000*'Wskaźniki!'!$C$37*'Wskaźniki!'!$C$31*'Wskaźniki!'!$L$32/1000000+P91*'Wskaźniki!'!$K$32/1000000*'Wskaźniki!'!$C$34</f>
        <v>2.3400000000000001E-2</v>
      </c>
      <c r="T91" s="89">
        <f>(L91/1000*'Wskaźniki!'!$C$29*'Wskaźniki!'!$J$31+M91/1000*'Wskaźniki!'!$C$30*'Wskaźniki!'!$K$32+N91/1000*'Wskaźniki!'!$C$32*'Wskaźniki!'!$M$31)/1000+O91/1000*'Wskaźniki!'!$C$37*'Wskaźniki!'!$C$31*'Wskaźniki!'!$L$31/1000000+P91/1000000*'Wskaźniki!'!$K$31*'Wskaźniki!'!$C$34</f>
        <v>7.5816000000000008E-2</v>
      </c>
      <c r="U91" s="96">
        <f>K91/1000*'Wskaźniki!'!$C$33+L91*'Wskaźniki!'!$C$29+M91/1000*'Wskaźniki!'!$C$30+N91*'Wskaźniki!'!$C$32+O91/1000*'Wskaźniki!'!$C$37*'Wskaźniki!'!$C$31+P91*'Wskaźniki!'!$C$34</f>
        <v>98.711699999999993</v>
      </c>
    </row>
    <row r="92" spans="1:21" x14ac:dyDescent="0.25">
      <c r="A92" s="3">
        <v>88</v>
      </c>
      <c r="B92" s="3" t="s">
        <v>1453</v>
      </c>
      <c r="C92" s="70">
        <v>5</v>
      </c>
      <c r="D92" s="70">
        <v>65</v>
      </c>
      <c r="E92" s="67" t="s">
        <v>126</v>
      </c>
      <c r="F92" s="3"/>
      <c r="G92" s="3" t="s">
        <v>12</v>
      </c>
      <c r="H92" s="3" t="s">
        <v>13</v>
      </c>
      <c r="I92" s="69" t="s">
        <v>124</v>
      </c>
      <c r="J92" s="70" t="s">
        <v>20</v>
      </c>
      <c r="K92" s="70">
        <v>1400</v>
      </c>
      <c r="L92" s="111">
        <v>1</v>
      </c>
      <c r="M92" s="70">
        <v>70</v>
      </c>
      <c r="N92" s="26">
        <v>1</v>
      </c>
      <c r="O92" s="70"/>
      <c r="P92" s="86">
        <v>0</v>
      </c>
      <c r="Q92" s="70" t="s">
        <v>124</v>
      </c>
      <c r="R92" s="99">
        <f>K92/1000*'Wskaźniki!'!$D$33+L92*'Wskaźniki!'!$C$29*'Wskaźniki!'!$D$29+M92/1000*'Wskaźniki!'!$C$30*'Wskaźniki!'!$D$30+N92*'Wskaźniki!'!$C$32*'Wskaźniki!'!$D$32+O92/1000*'Wskaźniki!'!$C$37*'Wskaźniki!'!$C$31*'Wskaźniki!'!$D$31+P92*'Wskaźniki!'!$C$34*'Wskaźniki!'!$D$34</f>
        <v>3.7825583480000002</v>
      </c>
      <c r="S92" s="92">
        <f>L92/1000000*'Wskaźniki!'!$J$32*'Wskaźniki!'!$C$29+M92/1000000000*'Wskaźniki!'!$C$30*'Wskaźniki!'!$K$32+N92*'Wskaźniki!'!$C$32/1000000*'Wskaźniki!'!$M$32+O92/1000*'Wskaźniki!'!$C$37*'Wskaźniki!'!$C$31*'Wskaźniki!'!$L$32/1000000+P92*'Wskaźniki!'!$K$32/1000000*'Wskaźniki!'!$C$34</f>
        <v>1.09011E-2</v>
      </c>
      <c r="T92" s="89">
        <f>(L92/1000*'Wskaźniki!'!$C$29*'Wskaźniki!'!$J$31+M92/1000*'Wskaźniki!'!$C$30*'Wskaźniki!'!$K$32+N92/1000*'Wskaźniki!'!$C$32*'Wskaźniki!'!$M$31)/1000+O92/1000*'Wskaźniki!'!$C$37*'Wskaźniki!'!$C$31*'Wskaźniki!'!$L$31/1000000+P92/1000000*'Wskaźniki!'!$K$31*'Wskaźniki!'!$C$34</f>
        <v>2.24894E-2</v>
      </c>
      <c r="U92" s="96">
        <f>K92/1000*'Wskaźniki!'!$C$33+L92*'Wskaźniki!'!$C$29+M92/1000*'Wskaźniki!'!$C$30+N92*'Wskaźniki!'!$C$32+O92/1000*'Wskaźniki!'!$C$37*'Wskaźniki!'!$C$31+P92*'Wskaźniki!'!$C$34</f>
        <v>49.881700000000002</v>
      </c>
    </row>
    <row r="93" spans="1:21" x14ac:dyDescent="0.25">
      <c r="A93" s="3">
        <v>89</v>
      </c>
      <c r="B93" s="3" t="s">
        <v>1453</v>
      </c>
      <c r="C93" s="70">
        <v>2</v>
      </c>
      <c r="D93" s="70">
        <v>50</v>
      </c>
      <c r="E93" s="67" t="s">
        <v>126</v>
      </c>
      <c r="F93" s="3"/>
      <c r="G93" s="3" t="s">
        <v>1439</v>
      </c>
      <c r="H93" s="3" t="s">
        <v>13</v>
      </c>
      <c r="I93" s="69" t="s">
        <v>124</v>
      </c>
      <c r="J93" s="70" t="s">
        <v>20</v>
      </c>
      <c r="K93" s="70">
        <v>1000</v>
      </c>
      <c r="L93" s="111">
        <v>0</v>
      </c>
      <c r="M93" s="70">
        <v>60</v>
      </c>
      <c r="N93" s="26">
        <v>2.5</v>
      </c>
      <c r="O93" s="70"/>
      <c r="P93" s="86">
        <v>0</v>
      </c>
      <c r="Q93" s="70" t="s">
        <v>124</v>
      </c>
      <c r="R93" s="99">
        <f>K93/1000*'Wskaźniki!'!$D$33+L93*'Wskaźniki!'!$C$29*'Wskaźniki!'!$D$29+M93/1000*'Wskaźniki!'!$C$30*'Wskaźniki!'!$D$30+N93*'Wskaźniki!'!$C$32*'Wskaźniki!'!$D$32+O93/1000*'Wskaźniki!'!$C$37*'Wskaźniki!'!$C$31*'Wskaźniki!'!$D$31+P93*'Wskaźniki!'!$C$34*'Wskaźniki!'!$D$34</f>
        <v>0.98924218400000008</v>
      </c>
      <c r="S93" s="92">
        <f>L93/1000000*'Wskaźniki!'!$J$32*'Wskaźniki!'!$C$29+M93/1000000000*'Wskaźniki!'!$C$30*'Wskaźniki!'!$K$32+N93*'Wskaźniki!'!$C$32/1000000*'Wskaźniki!'!$M$32+O93/1000*'Wskaźniki!'!$C$37*'Wskaźniki!'!$C$31*'Wskaźniki!'!$L$32/1000000+P93*'Wskaźniki!'!$K$32/1000000*'Wskaźniki!'!$C$34</f>
        <v>9.75E-3</v>
      </c>
      <c r="T93" s="89">
        <f>(L93/1000*'Wskaźniki!'!$C$29*'Wskaźniki!'!$J$31+M93/1000*'Wskaźniki!'!$C$30*'Wskaźniki!'!$K$32+N93/1000*'Wskaźniki!'!$C$32*'Wskaźniki!'!$M$31)/1000+O93/1000*'Wskaźniki!'!$C$37*'Wskaźniki!'!$C$31*'Wskaźniki!'!$L$31/1000000+P93/1000000*'Wskaźniki!'!$K$31*'Wskaźniki!'!$C$34</f>
        <v>3.159E-2</v>
      </c>
      <c r="U93" s="96">
        <f>K93/1000*'Wskaźniki!'!$C$33+L93*'Wskaźniki!'!$C$29+M93/1000*'Wskaźniki!'!$C$30+N93*'Wskaźniki!'!$C$32+O93/1000*'Wskaźniki!'!$C$37*'Wskaźniki!'!$C$31+P93*'Wskaźniki!'!$C$34</f>
        <v>45.438600000000001</v>
      </c>
    </row>
    <row r="94" spans="1:21" x14ac:dyDescent="0.25">
      <c r="A94" s="3">
        <v>90</v>
      </c>
      <c r="B94" s="3" t="s">
        <v>1453</v>
      </c>
      <c r="C94" s="70">
        <v>7</v>
      </c>
      <c r="D94" s="70">
        <v>160</v>
      </c>
      <c r="E94" s="67" t="s">
        <v>123</v>
      </c>
      <c r="F94" s="3"/>
      <c r="G94" s="3" t="s">
        <v>12</v>
      </c>
      <c r="H94" s="3" t="s">
        <v>13</v>
      </c>
      <c r="I94" s="69" t="s">
        <v>124</v>
      </c>
      <c r="J94" s="70" t="s">
        <v>18</v>
      </c>
      <c r="K94" s="70">
        <v>3000</v>
      </c>
      <c r="L94" s="111">
        <v>3</v>
      </c>
      <c r="M94" s="70">
        <v>130</v>
      </c>
      <c r="N94" s="26">
        <v>2.75</v>
      </c>
      <c r="O94" s="70"/>
      <c r="P94" s="86">
        <v>0</v>
      </c>
      <c r="Q94" s="70" t="s">
        <v>124</v>
      </c>
      <c r="R94" s="99">
        <f>K94/1000*'Wskaźniki!'!$D$33+L94*'Wskaźniki!'!$C$29*'Wskaźniki!'!$D$29+M94/1000*'Wskaźniki!'!$C$30*'Wskaźniki!'!$D$30+N94*'Wskaźniki!'!$C$32*'Wskaźniki!'!$D$32+O94/1000*'Wskaźniki!'!$C$37*'Wskaźniki!'!$C$31*'Wskaźniki!'!$D$31+P94*'Wskaźniki!'!$C$34*'Wskaźniki!'!$D$34</f>
        <v>10.136952132000001</v>
      </c>
      <c r="S94" s="92">
        <f>L94/1000000*'Wskaźniki!'!$J$32*'Wskaźniki!'!$C$29+M94/1000000000*'Wskaźniki!'!$C$30*'Wskaźniki!'!$K$32+N94*'Wskaźniki!'!$C$32/1000000*'Wskaźniki!'!$M$32+O94/1000*'Wskaźniki!'!$C$37*'Wskaźniki!'!$C$31*'Wskaźniki!'!$L$32/1000000+P94*'Wskaźniki!'!$K$32/1000000*'Wskaźniki!'!$C$34</f>
        <v>3.1728300000000001E-2</v>
      </c>
      <c r="T94" s="89">
        <f>(L94/1000*'Wskaźniki!'!$C$29*'Wskaźniki!'!$J$31+M94/1000*'Wskaźniki!'!$C$30*'Wskaźniki!'!$K$32+N94/1000*'Wskaźniki!'!$C$32*'Wskaźniki!'!$M$31)/1000+O94/1000*'Wskaźniki!'!$C$37*'Wskaźniki!'!$C$31*'Wskaźniki!'!$L$31/1000000+P94/1000000*'Wskaźniki!'!$K$31*'Wskaźniki!'!$C$34</f>
        <v>6.4309199999999983E-2</v>
      </c>
      <c r="U94" s="96">
        <f>K94/1000*'Wskaźniki!'!$C$33+L94*'Wskaźniki!'!$C$29+M94/1000*'Wskaźniki!'!$C$30+N94*'Wskaźniki!'!$C$32+O94/1000*'Wskaźniki!'!$C$37*'Wskaźniki!'!$C$31+P94*'Wskaźniki!'!$C$34</f>
        <v>137.6403</v>
      </c>
    </row>
    <row r="95" spans="1:21" x14ac:dyDescent="0.25">
      <c r="A95" s="3">
        <v>91</v>
      </c>
      <c r="B95" s="3" t="s">
        <v>1453</v>
      </c>
      <c r="C95" s="70">
        <v>1</v>
      </c>
      <c r="D95" s="70">
        <v>150</v>
      </c>
      <c r="E95" s="67" t="s">
        <v>123</v>
      </c>
      <c r="F95" s="3"/>
      <c r="G95" s="3" t="s">
        <v>12</v>
      </c>
      <c r="H95" s="3" t="s">
        <v>13</v>
      </c>
      <c r="I95" s="69" t="s">
        <v>124</v>
      </c>
      <c r="J95" s="70" t="s">
        <v>18</v>
      </c>
      <c r="K95" s="70">
        <v>800</v>
      </c>
      <c r="L95" s="111">
        <v>1</v>
      </c>
      <c r="M95" s="70">
        <v>30</v>
      </c>
      <c r="N95" s="26">
        <v>0.75</v>
      </c>
      <c r="O95" s="70"/>
      <c r="P95" s="86">
        <v>0</v>
      </c>
      <c r="Q95" s="70" t="s">
        <v>124</v>
      </c>
      <c r="R95" s="99">
        <f>K95/1000*'Wskaźniki!'!$D$33+L95*'Wskaźniki!'!$C$29*'Wskaźniki!'!$D$29+M95/1000*'Wskaźniki!'!$C$30*'Wskaźniki!'!$D$30+N95*'Wskaźniki!'!$C$32*'Wskaźniki!'!$D$32+O95/1000*'Wskaźniki!'!$C$37*'Wskaźniki!'!$C$31*'Wskaźniki!'!$D$31+P95*'Wskaźniki!'!$C$34*'Wskaźniki!'!$D$34</f>
        <v>3.177196892</v>
      </c>
      <c r="S95" s="92">
        <f>L95/1000000*'Wskaźniki!'!$J$32*'Wskaźniki!'!$C$29+M95/1000000000*'Wskaźniki!'!$C$30*'Wskaźniki!'!$K$32+N95*'Wskaźniki!'!$C$32/1000000*'Wskaźniki!'!$M$32+O95/1000*'Wskaźniki!'!$C$37*'Wskaźniki!'!$C$31*'Wskaźniki!'!$L$32/1000000+P95*'Wskaźniki!'!$K$32/1000000*'Wskaźniki!'!$C$34</f>
        <v>9.9261000000000002E-3</v>
      </c>
      <c r="T95" s="89">
        <f>(L95/1000*'Wskaźniki!'!$C$29*'Wskaźniki!'!$J$31+M95/1000*'Wskaźniki!'!$C$30*'Wskaźniki!'!$K$32+N95/1000*'Wskaźniki!'!$C$32*'Wskaźniki!'!$M$31)/1000+O95/1000*'Wskaźniki!'!$C$37*'Wskaźniki!'!$C$31*'Wskaźniki!'!$L$31/1000000+P95/1000000*'Wskaźniki!'!$K$31*'Wskaźniki!'!$C$34</f>
        <v>1.9330400000000001E-2</v>
      </c>
      <c r="U95" s="96">
        <f>K95/1000*'Wskaźniki!'!$C$33+L95*'Wskaźniki!'!$C$29+M95/1000*'Wskaźniki!'!$C$30+N95*'Wskaźniki!'!$C$32+O95/1000*'Wskaźniki!'!$C$37*'Wskaźniki!'!$C$31+P95*'Wskaźniki!'!$C$34</f>
        <v>41.929299999999998</v>
      </c>
    </row>
    <row r="96" spans="1:21" x14ac:dyDescent="0.25">
      <c r="A96" s="3">
        <v>92</v>
      </c>
      <c r="B96" s="3" t="s">
        <v>1453</v>
      </c>
      <c r="C96" s="70">
        <v>2</v>
      </c>
      <c r="D96" s="70">
        <v>40</v>
      </c>
      <c r="E96" s="67" t="s">
        <v>126</v>
      </c>
      <c r="F96" s="3"/>
      <c r="G96" s="3" t="s">
        <v>1439</v>
      </c>
      <c r="H96" s="3" t="s">
        <v>13</v>
      </c>
      <c r="I96" s="69" t="s">
        <v>124</v>
      </c>
      <c r="J96" s="70" t="s">
        <v>18</v>
      </c>
      <c r="K96" s="70">
        <v>1400</v>
      </c>
      <c r="L96" s="111">
        <v>1</v>
      </c>
      <c r="M96" s="70">
        <v>70</v>
      </c>
      <c r="N96" s="26">
        <v>1.5</v>
      </c>
      <c r="O96" s="70"/>
      <c r="P96" s="86">
        <v>0</v>
      </c>
      <c r="Q96" s="70" t="s">
        <v>124</v>
      </c>
      <c r="R96" s="99">
        <f>K96/1000*'Wskaźniki!'!$D$33+L96*'Wskaźniki!'!$C$29*'Wskaźniki!'!$D$29+M96/1000*'Wskaźniki!'!$C$30*'Wskaźniki!'!$D$30+N96*'Wskaźniki!'!$C$32*'Wskaźniki!'!$D$32+O96/1000*'Wskaźniki!'!$C$37*'Wskaźniki!'!$C$31*'Wskaźniki!'!$D$31+P96*'Wskaźniki!'!$C$34*'Wskaźniki!'!$D$34</f>
        <v>3.7825583480000002</v>
      </c>
      <c r="S96" s="92">
        <f>L96/1000000*'Wskaźniki!'!$J$32*'Wskaźniki!'!$C$29+M96/1000000000*'Wskaźniki!'!$C$30*'Wskaźniki!'!$K$32+N96*'Wskaźniki!'!$C$32/1000000*'Wskaźniki!'!$M$32+O96/1000*'Wskaźniki!'!$C$37*'Wskaźniki!'!$C$31*'Wskaźniki!'!$L$32/1000000+P96*'Wskaźniki!'!$K$32/1000000*'Wskaźniki!'!$C$34</f>
        <v>1.2851100000000001E-2</v>
      </c>
      <c r="T96" s="89">
        <f>(L96/1000*'Wskaźniki!'!$C$29*'Wskaźniki!'!$J$31+M96/1000*'Wskaźniki!'!$C$30*'Wskaźniki!'!$K$32+N96/1000*'Wskaźniki!'!$C$32*'Wskaźniki!'!$M$31)/1000+O96/1000*'Wskaźniki!'!$C$37*'Wskaźniki!'!$C$31*'Wskaźniki!'!$L$31/1000000+P96/1000000*'Wskaźniki!'!$K$31*'Wskaźniki!'!$C$34</f>
        <v>2.88074E-2</v>
      </c>
      <c r="U96" s="96">
        <f>K96/1000*'Wskaźniki!'!$C$33+L96*'Wskaźniki!'!$C$29+M96/1000*'Wskaźniki!'!$C$30+N96*'Wskaźniki!'!$C$32+O96/1000*'Wskaźniki!'!$C$37*'Wskaźniki!'!$C$31+P96*'Wskaźniki!'!$C$34</f>
        <v>57.681699999999999</v>
      </c>
    </row>
    <row r="97" spans="1:21" x14ac:dyDescent="0.25">
      <c r="A97" s="3">
        <v>93</v>
      </c>
      <c r="B97" s="3" t="s">
        <v>1453</v>
      </c>
      <c r="C97" s="70">
        <v>4</v>
      </c>
      <c r="D97" s="70">
        <v>160</v>
      </c>
      <c r="E97" s="67" t="s">
        <v>123</v>
      </c>
      <c r="F97" s="3"/>
      <c r="G97" s="3" t="s">
        <v>12</v>
      </c>
      <c r="H97" s="3" t="s">
        <v>13</v>
      </c>
      <c r="I97" s="69" t="s">
        <v>124</v>
      </c>
      <c r="J97" s="70" t="s">
        <v>18</v>
      </c>
      <c r="K97" s="70">
        <v>2400</v>
      </c>
      <c r="L97" s="111">
        <v>2</v>
      </c>
      <c r="M97" s="70">
        <v>130</v>
      </c>
      <c r="N97" s="26">
        <v>1</v>
      </c>
      <c r="O97" s="70"/>
      <c r="P97" s="86">
        <v>0</v>
      </c>
      <c r="Q97" s="70" t="s">
        <v>125</v>
      </c>
      <c r="R97" s="99">
        <f>K97/1000*'Wskaźniki!'!$D$33+L97*'Wskaźniki!'!$C$29*'Wskaźniki!'!$D$29+M97/1000*'Wskaźniki!'!$C$30*'Wskaźniki!'!$D$30+N97*'Wskaźniki!'!$C$32*'Wskaźniki!'!$D$32+O97/1000*'Wskaźniki!'!$C$37*'Wskaźniki!'!$C$31*'Wskaźniki!'!$D$31+P97*'Wskaźniki!'!$C$34*'Wskaźniki!'!$D$34</f>
        <v>7.2107763320000009</v>
      </c>
      <c r="S97" s="92">
        <f>L97/1000000*'Wskaźniki!'!$J$32*'Wskaźniki!'!$C$29+M97/1000000000*'Wskaźniki!'!$C$30*'Wskaźniki!'!$K$32+N97*'Wskaźniki!'!$C$32/1000000*'Wskaźniki!'!$M$32+O97/1000*'Wskaźniki!'!$C$37*'Wskaźniki!'!$C$31*'Wskaźniki!'!$L$32/1000000+P97*'Wskaźniki!'!$K$32/1000000*'Wskaźniki!'!$C$34</f>
        <v>1.79022E-2</v>
      </c>
      <c r="T97" s="89">
        <f>(L97/1000*'Wskaźniki!'!$C$29*'Wskaźniki!'!$J$31+M97/1000*'Wskaźniki!'!$C$30*'Wskaźniki!'!$K$32+N97/1000*'Wskaźniki!'!$C$32*'Wskaźniki!'!$M$31)/1000+O97/1000*'Wskaźniki!'!$C$37*'Wskaźniki!'!$C$31*'Wskaźniki!'!$L$31/1000000+P97/1000000*'Wskaźniki!'!$K$31*'Wskaźniki!'!$C$34</f>
        <v>3.2342799999999998E-2</v>
      </c>
      <c r="U97" s="96">
        <f>K97/1000*'Wskaźniki!'!$C$33+L97*'Wskaźniki!'!$C$29+M97/1000*'Wskaźniki!'!$C$30+N97*'Wskaźniki!'!$C$32+O97/1000*'Wskaźniki!'!$C$37*'Wskaźniki!'!$C$31+P97*'Wskaźniki!'!$C$34</f>
        <v>82.250299999999996</v>
      </c>
    </row>
    <row r="98" spans="1:21" x14ac:dyDescent="0.25">
      <c r="A98" s="3">
        <v>94</v>
      </c>
      <c r="B98" s="3" t="s">
        <v>1453</v>
      </c>
      <c r="C98" s="70">
        <v>1</v>
      </c>
      <c r="D98" s="70">
        <v>100</v>
      </c>
      <c r="E98" s="67" t="s">
        <v>126</v>
      </c>
      <c r="F98" s="3" t="s">
        <v>15</v>
      </c>
      <c r="G98" s="3"/>
      <c r="H98" s="3"/>
      <c r="I98" s="69" t="s">
        <v>124</v>
      </c>
      <c r="J98" s="70" t="s">
        <v>20</v>
      </c>
      <c r="K98" s="70">
        <v>1200</v>
      </c>
      <c r="L98" s="111">
        <v>0</v>
      </c>
      <c r="M98" s="70">
        <v>90</v>
      </c>
      <c r="N98" s="26">
        <v>6</v>
      </c>
      <c r="O98" s="70"/>
      <c r="P98" s="86">
        <v>0</v>
      </c>
      <c r="Q98" s="70" t="s">
        <v>124</v>
      </c>
      <c r="R98" s="99">
        <f>K98/1000*'Wskaźniki!'!$D$33+L98*'Wskaźniki!'!$C$29*'Wskaźniki!'!$D$29+M98/1000*'Wskaźniki!'!$C$30*'Wskaźniki!'!$D$30+N98*'Wskaźniki!'!$C$32*'Wskaźniki!'!$D$32+O98/1000*'Wskaźniki!'!$C$37*'Wskaźniki!'!$C$31*'Wskaźniki!'!$D$31+P98*'Wskaźniki!'!$C$34*'Wskaźniki!'!$D$34</f>
        <v>1.2402632760000001</v>
      </c>
      <c r="S98" s="92">
        <f>L98/1000000*'Wskaźniki!'!$J$32*'Wskaźniki!'!$C$29+M98/1000000000*'Wskaźniki!'!$C$30*'Wskaźniki!'!$K$32+N98*'Wskaźniki!'!$C$32/1000000*'Wskaźniki!'!$M$32+O98/1000*'Wskaźniki!'!$C$37*'Wskaźniki!'!$C$31*'Wskaźniki!'!$L$32/1000000+P98*'Wskaźniki!'!$K$32/1000000*'Wskaźniki!'!$C$34</f>
        <v>2.3400000000000001E-2</v>
      </c>
      <c r="T98" s="89">
        <f>(L98/1000*'Wskaźniki!'!$C$29*'Wskaźniki!'!$J$31+M98/1000*'Wskaźniki!'!$C$30*'Wskaźniki!'!$K$32+N98/1000*'Wskaźniki!'!$C$32*'Wskaźniki!'!$M$31)/1000+O98/1000*'Wskaźniki!'!$C$37*'Wskaźniki!'!$C$31*'Wskaźniki!'!$L$31/1000000+P98/1000000*'Wskaźniki!'!$K$31*'Wskaźniki!'!$C$34</f>
        <v>7.5816000000000008E-2</v>
      </c>
      <c r="U98" s="96">
        <f>K98/1000*'Wskaźniki!'!$C$33+L98*'Wskaźniki!'!$C$29+M98/1000*'Wskaźniki!'!$C$30+N98*'Wskaźniki!'!$C$32+O98/1000*'Wskaźniki!'!$C$37*'Wskaźniki!'!$C$31+P98*'Wskaźniki!'!$C$34</f>
        <v>102.17789999999999</v>
      </c>
    </row>
    <row r="99" spans="1:21" x14ac:dyDescent="0.25">
      <c r="A99" s="3">
        <v>95</v>
      </c>
      <c r="B99" s="3" t="s">
        <v>1453</v>
      </c>
      <c r="C99" s="70">
        <v>2</v>
      </c>
      <c r="D99" s="70">
        <v>100</v>
      </c>
      <c r="E99" s="67" t="s">
        <v>123</v>
      </c>
      <c r="F99" s="3"/>
      <c r="G99" s="3" t="s">
        <v>12</v>
      </c>
      <c r="H99" s="3" t="s">
        <v>13</v>
      </c>
      <c r="I99" s="69" t="s">
        <v>124</v>
      </c>
      <c r="J99" s="70" t="s">
        <v>18</v>
      </c>
      <c r="K99" s="70">
        <v>3000</v>
      </c>
      <c r="L99" s="111">
        <v>2</v>
      </c>
      <c r="M99" s="70">
        <v>20</v>
      </c>
      <c r="N99" s="26">
        <v>2.25</v>
      </c>
      <c r="O99" s="70"/>
      <c r="P99" s="86">
        <v>0</v>
      </c>
      <c r="Q99" s="70" t="s">
        <v>124</v>
      </c>
      <c r="R99" s="99">
        <f>K99/1000*'Wskaźniki!'!$D$33+L99*'Wskaźniki!'!$C$29*'Wskaźniki!'!$D$29+M99/1000*'Wskaźniki!'!$C$30*'Wskaźniki!'!$D$30+N99*'Wskaźniki!'!$C$32*'Wskaźniki!'!$D$32+O99/1000*'Wskaźniki!'!$C$37*'Wskaźniki!'!$C$31*'Wskaźniki!'!$D$31+P99*'Wskaźniki!'!$C$34*'Wskaźniki!'!$D$34</f>
        <v>7.3730323279999999</v>
      </c>
      <c r="S99" s="92">
        <f>L99/1000000*'Wskaźniki!'!$J$32*'Wskaźniki!'!$C$29+M99/1000000000*'Wskaźniki!'!$C$30*'Wskaźniki!'!$K$32+N99*'Wskaźniki!'!$C$32/1000000*'Wskaźniki!'!$M$32+O99/1000*'Wskaźniki!'!$C$37*'Wskaźniki!'!$C$31*'Wskaźniki!'!$L$32/1000000+P99*'Wskaźniki!'!$K$32/1000000*'Wskaźniki!'!$C$34</f>
        <v>2.2777199999999997E-2</v>
      </c>
      <c r="T99" s="89">
        <f>(L99/1000*'Wskaźniki!'!$C$29*'Wskaźniki!'!$J$31+M99/1000*'Wskaźniki!'!$C$30*'Wskaźniki!'!$K$32+N99/1000*'Wskaźniki!'!$C$32*'Wskaźniki!'!$M$31)/1000+O99/1000*'Wskaźniki!'!$C$37*'Wskaźniki!'!$C$31*'Wskaźniki!'!$L$31/1000000+P99/1000000*'Wskaźniki!'!$K$31*'Wskaźniki!'!$C$34</f>
        <v>4.8137800000000001E-2</v>
      </c>
      <c r="U99" s="96">
        <f>K99/1000*'Wskaźniki!'!$C$33+L99*'Wskaźniki!'!$C$29+M99/1000*'Wskaźniki!'!$C$30+N99*'Wskaźniki!'!$C$32+O99/1000*'Wskaźniki!'!$C$37*'Wskaźniki!'!$C$31+P99*'Wskaźniki!'!$C$34</f>
        <v>98.706199999999995</v>
      </c>
    </row>
    <row r="100" spans="1:21" x14ac:dyDescent="0.25">
      <c r="A100" s="3">
        <v>96</v>
      </c>
      <c r="B100" s="3" t="s">
        <v>1454</v>
      </c>
      <c r="C100" s="70">
        <v>3</v>
      </c>
      <c r="D100" s="70">
        <v>80</v>
      </c>
      <c r="E100" s="67" t="s">
        <v>123</v>
      </c>
      <c r="F100" s="3"/>
      <c r="G100" s="3" t="s">
        <v>12</v>
      </c>
      <c r="H100" s="3" t="s">
        <v>1440</v>
      </c>
      <c r="I100" s="69" t="s">
        <v>124</v>
      </c>
      <c r="J100" s="70" t="s">
        <v>18</v>
      </c>
      <c r="K100" s="70">
        <v>1800</v>
      </c>
      <c r="L100" s="111">
        <v>3</v>
      </c>
      <c r="M100" s="70">
        <v>70</v>
      </c>
      <c r="N100" s="26">
        <v>0.5</v>
      </c>
      <c r="O100" s="70"/>
      <c r="P100" s="86">
        <v>0</v>
      </c>
      <c r="Q100" s="70" t="s">
        <v>125</v>
      </c>
      <c r="R100" s="99">
        <f>K100/1000*'Wskaźniki!'!$D$33+L100*'Wskaźniki!'!$C$29*'Wskaźniki!'!$D$29+M100/1000*'Wskaźniki!'!$C$30*'Wskaźniki!'!$D$30+N100*'Wskaźniki!'!$C$32*'Wskaźniki!'!$D$32+O100/1000*'Wskaźniki!'!$C$37*'Wskaźniki!'!$C$31*'Wskaźniki!'!$D$31+P100*'Wskaźniki!'!$C$34*'Wskaźniki!'!$D$34</f>
        <v>8.9853099479999994</v>
      </c>
      <c r="S100" s="92">
        <f>L100/1000000*'Wskaźniki!'!$J$32*'Wskaźniki!'!$C$29+M100/1000000000*'Wskaźniki!'!$C$30*'Wskaźniki!'!$K$32+N100*'Wskaźniki!'!$C$32/1000000*'Wskaźniki!'!$M$32+O100/1000*'Wskaźniki!'!$C$37*'Wskaźniki!'!$C$31*'Wskaźniki!'!$L$32/1000000+P100*'Wskaźniki!'!$K$32/1000000*'Wskaźniki!'!$C$34</f>
        <v>2.2953300000000003E-2</v>
      </c>
      <c r="T100" s="89">
        <f>(L100/1000*'Wskaźniki!'!$C$29*'Wskaźniki!'!$J$31+M100/1000*'Wskaźniki!'!$C$30*'Wskaźniki!'!$K$32+N100/1000*'Wskaźniki!'!$C$32*'Wskaźniki!'!$M$31)/1000+O100/1000*'Wskaźniki!'!$C$37*'Wskaźniki!'!$C$31*'Wskaźniki!'!$L$31/1000000+P100/1000000*'Wskaźniki!'!$K$31*'Wskaźniki!'!$C$34</f>
        <v>3.5878199999999999E-2</v>
      </c>
      <c r="U100" s="96">
        <f>K100/1000*'Wskaźniki!'!$C$33+L100*'Wskaźniki!'!$C$29+M100/1000*'Wskaźniki!'!$C$30+N100*'Wskaźniki!'!$C$32+O100/1000*'Wskaźniki!'!$C$37*'Wskaźniki!'!$C$31+P100*'Wskaźniki!'!$C$34</f>
        <v>95.381699999999995</v>
      </c>
    </row>
    <row r="101" spans="1:21" x14ac:dyDescent="0.25">
      <c r="A101" s="3">
        <v>97</v>
      </c>
      <c r="B101" s="3" t="s">
        <v>1454</v>
      </c>
      <c r="C101" s="70">
        <v>5</v>
      </c>
      <c r="D101" s="70">
        <v>135</v>
      </c>
      <c r="E101" s="67" t="s">
        <v>123</v>
      </c>
      <c r="F101" s="3" t="s">
        <v>1439</v>
      </c>
      <c r="G101" s="3" t="s">
        <v>12</v>
      </c>
      <c r="H101" s="3" t="s">
        <v>13</v>
      </c>
      <c r="I101" s="69" t="s">
        <v>124</v>
      </c>
      <c r="J101" s="70" t="s">
        <v>20</v>
      </c>
      <c r="K101" s="70">
        <v>2300</v>
      </c>
      <c r="L101" s="111">
        <v>3</v>
      </c>
      <c r="M101" s="70">
        <v>120</v>
      </c>
      <c r="N101" s="26">
        <v>1</v>
      </c>
      <c r="O101" s="70"/>
      <c r="P101" s="86">
        <v>0</v>
      </c>
      <c r="Q101" s="70" t="s">
        <v>125</v>
      </c>
      <c r="R101" s="99">
        <f>K101/1000*'Wskaźniki!'!$D$33+L101*'Wskaźniki!'!$C$29*'Wskaźniki!'!$D$29+M101/1000*'Wskaźniki!'!$C$30*'Wskaźniki!'!$D$30+N101*'Wskaźniki!'!$C$32*'Wskaźniki!'!$D$32+O101/1000*'Wskaźniki!'!$C$37*'Wskaźniki!'!$C$31*'Wskaźniki!'!$D$31+P101*'Wskaźniki!'!$C$34*'Wskaźniki!'!$D$34</f>
        <v>9.5390117679999999</v>
      </c>
      <c r="S101" s="92">
        <f>L101/1000000*'Wskaźniki!'!$J$32*'Wskaźniki!'!$C$29+M101/1000000000*'Wskaźniki!'!$C$30*'Wskaźniki!'!$K$32+N101*'Wskaźniki!'!$C$32/1000000*'Wskaźniki!'!$M$32+O101/1000*'Wskaźniki!'!$C$37*'Wskaźniki!'!$C$31*'Wskaźniki!'!$L$32/1000000+P101*'Wskaźniki!'!$K$32/1000000*'Wskaźniki!'!$C$34</f>
        <v>2.4903300000000003E-2</v>
      </c>
      <c r="T101" s="89">
        <f>(L101/1000*'Wskaźniki!'!$C$29*'Wskaźniki!'!$J$31+M101/1000*'Wskaźniki!'!$C$30*'Wskaźniki!'!$K$32+N101/1000*'Wskaźniki!'!$C$32*'Wskaźniki!'!$M$31)/1000+O101/1000*'Wskaźniki!'!$C$37*'Wskaźniki!'!$C$31*'Wskaźniki!'!$L$31/1000000+P101/1000000*'Wskaźniki!'!$K$31*'Wskaźniki!'!$C$34</f>
        <v>4.2196199999999996E-2</v>
      </c>
      <c r="U101" s="96">
        <f>K101/1000*'Wskaźniki!'!$C$33+L101*'Wskaźniki!'!$C$29+M101/1000*'Wskaźniki!'!$C$30+N101*'Wskaźniki!'!$C$32+O101/1000*'Wskaźniki!'!$C$37*'Wskaźniki!'!$C$31+P101*'Wskaźniki!'!$C$34</f>
        <v>107.34719999999999</v>
      </c>
    </row>
    <row r="102" spans="1:21" x14ac:dyDescent="0.25">
      <c r="A102" s="3">
        <v>98</v>
      </c>
      <c r="B102" s="3" t="s">
        <v>1454</v>
      </c>
      <c r="C102" s="70">
        <v>3</v>
      </c>
      <c r="D102" s="70">
        <v>70</v>
      </c>
      <c r="E102" s="67" t="s">
        <v>123</v>
      </c>
      <c r="F102" s="3"/>
      <c r="G102" s="3" t="s">
        <v>12</v>
      </c>
      <c r="H102" s="3" t="s">
        <v>13</v>
      </c>
      <c r="I102" s="69" t="s">
        <v>124</v>
      </c>
      <c r="J102" s="70" t="s">
        <v>18</v>
      </c>
      <c r="K102" s="70">
        <v>1300</v>
      </c>
      <c r="L102" s="111">
        <v>3</v>
      </c>
      <c r="M102" s="70">
        <v>90</v>
      </c>
      <c r="N102" s="26">
        <v>1.25</v>
      </c>
      <c r="O102" s="70"/>
      <c r="P102" s="86">
        <v>0</v>
      </c>
      <c r="Q102" s="70" t="s">
        <v>124</v>
      </c>
      <c r="R102" s="99">
        <f>K102/1000*'Wskaźniki!'!$D$33+L102*'Wskaźniki!'!$C$29*'Wskaźniki!'!$D$29+M102/1000*'Wskaźniki!'!$C$30*'Wskaźniki!'!$D$30+N102*'Wskaźniki!'!$C$32*'Wskaźniki!'!$D$32+O102/1000*'Wskaźniki!'!$C$37*'Wskaźniki!'!$C$31*'Wskaźniki!'!$D$31+P102*'Wskaźniki!'!$C$34*'Wskaźniki!'!$D$34</f>
        <v>8.6383906759999984</v>
      </c>
      <c r="S102" s="92">
        <f>L102/1000000*'Wskaźniki!'!$J$32*'Wskaźniki!'!$C$29+M102/1000000000*'Wskaźniki!'!$C$30*'Wskaźniki!'!$K$32+N102*'Wskaźniki!'!$C$32/1000000*'Wskaźniki!'!$M$32+O102/1000*'Wskaźniki!'!$C$37*'Wskaźniki!'!$C$31*'Wskaźniki!'!$L$32/1000000+P102*'Wskaźniki!'!$K$32/1000000*'Wskaźniki!'!$C$34</f>
        <v>2.5878300000000003E-2</v>
      </c>
      <c r="T102" s="89">
        <f>(L102/1000*'Wskaźniki!'!$C$29*'Wskaźniki!'!$J$31+M102/1000*'Wskaźniki!'!$C$30*'Wskaźniki!'!$K$32+N102/1000*'Wskaźniki!'!$C$32*'Wskaźniki!'!$M$31)/1000+O102/1000*'Wskaźniki!'!$C$37*'Wskaźniki!'!$C$31*'Wskaźniki!'!$L$31/1000000+P102/1000000*'Wskaźniki!'!$K$31*'Wskaźniki!'!$C$34</f>
        <v>4.5355199999999998E-2</v>
      </c>
      <c r="U102" s="96">
        <f>K102/1000*'Wskaźniki!'!$C$33+L102*'Wskaźniki!'!$C$29+M102/1000*'Wskaźniki!'!$C$30+N102*'Wskaźniki!'!$C$32+O102/1000*'Wskaźniki!'!$C$37*'Wskaźniki!'!$C$31+P102*'Wskaźniki!'!$C$34</f>
        <v>106.22790000000001</v>
      </c>
    </row>
    <row r="103" spans="1:21" x14ac:dyDescent="0.25">
      <c r="A103" s="3">
        <v>99</v>
      </c>
      <c r="B103" s="3" t="s">
        <v>1454</v>
      </c>
      <c r="C103" s="70">
        <v>5</v>
      </c>
      <c r="D103" s="70">
        <v>85</v>
      </c>
      <c r="E103" s="67" t="s">
        <v>123</v>
      </c>
      <c r="F103" s="3"/>
      <c r="G103" s="3" t="s">
        <v>12</v>
      </c>
      <c r="H103" s="3" t="s">
        <v>13</v>
      </c>
      <c r="I103" s="69" t="s">
        <v>124</v>
      </c>
      <c r="J103" s="70" t="s">
        <v>18</v>
      </c>
      <c r="K103" s="70">
        <v>2500</v>
      </c>
      <c r="L103" s="111">
        <v>4</v>
      </c>
      <c r="M103" s="70">
        <v>80</v>
      </c>
      <c r="N103" s="26">
        <v>1.25</v>
      </c>
      <c r="O103" s="70"/>
      <c r="P103" s="86">
        <v>0</v>
      </c>
      <c r="Q103" s="70" t="s">
        <v>125</v>
      </c>
      <c r="R103" s="99">
        <f>K103/1000*'Wskaźniki!'!$D$33+L103*'Wskaźniki!'!$C$29*'Wskaźniki!'!$D$29+M103/1000*'Wskaźniki!'!$C$30*'Wskaźniki!'!$D$30+N103*'Wskaźniki!'!$C$32*'Wskaźniki!'!$D$32+O103/1000*'Wskaźniki!'!$C$37*'Wskaźniki!'!$C$31*'Wskaźniki!'!$D$31+P103*'Wskaźniki!'!$C$34*'Wskaźniki!'!$D$34</f>
        <v>12.022226112</v>
      </c>
      <c r="S103" s="92">
        <f>L103/1000000*'Wskaźniki!'!$J$32*'Wskaźniki!'!$C$29+M103/1000000000*'Wskaźniki!'!$C$30*'Wskaźniki!'!$K$32+N103*'Wskaźniki!'!$C$32/1000000*'Wskaźniki!'!$M$32+O103/1000*'Wskaźniki!'!$C$37*'Wskaźniki!'!$C$31*'Wskaźniki!'!$L$32/1000000+P103*'Wskaźniki!'!$K$32/1000000*'Wskaźniki!'!$C$34</f>
        <v>3.2879399999999996E-2</v>
      </c>
      <c r="T103" s="89">
        <f>(L103/1000*'Wskaźniki!'!$C$29*'Wskaźniki!'!$J$31+M103/1000*'Wskaźniki!'!$C$30*'Wskaźniki!'!$K$32+N103/1000*'Wskaźniki!'!$C$32*'Wskaźniki!'!$M$31)/1000+O103/1000*'Wskaźniki!'!$C$37*'Wskaźniki!'!$C$31*'Wskaźniki!'!$L$31/1000000+P103/1000000*'Wskaźniki!'!$K$31*'Wskaźniki!'!$C$34</f>
        <v>5.5208600000000004E-2</v>
      </c>
      <c r="U103" s="96">
        <f>K103/1000*'Wskaźniki!'!$C$33+L103*'Wskaźniki!'!$C$29+M103/1000*'Wskaźniki!'!$C$30+N103*'Wskaźniki!'!$C$32+O103/1000*'Wskaźniki!'!$C$37*'Wskaźniki!'!$C$31+P103*'Wskaźniki!'!$C$34</f>
        <v>136.00479999999999</v>
      </c>
    </row>
    <row r="104" spans="1:21" x14ac:dyDescent="0.25">
      <c r="A104" s="3">
        <v>100</v>
      </c>
      <c r="B104" s="67" t="s">
        <v>1454</v>
      </c>
      <c r="C104" s="70">
        <v>5</v>
      </c>
      <c r="D104" s="70">
        <v>80</v>
      </c>
      <c r="E104" s="67" t="s">
        <v>126</v>
      </c>
      <c r="F104" s="3"/>
      <c r="G104" s="3" t="s">
        <v>12</v>
      </c>
      <c r="H104" s="3" t="s">
        <v>13</v>
      </c>
      <c r="I104" s="69" t="s">
        <v>124</v>
      </c>
      <c r="J104" s="70" t="s">
        <v>18</v>
      </c>
      <c r="K104" s="70">
        <v>2000</v>
      </c>
      <c r="L104" s="111">
        <v>3</v>
      </c>
      <c r="M104" s="70">
        <v>80</v>
      </c>
      <c r="N104" s="26">
        <v>6</v>
      </c>
      <c r="O104" s="70"/>
      <c r="P104" s="86">
        <v>0</v>
      </c>
      <c r="Q104" s="70" t="s">
        <v>125</v>
      </c>
      <c r="R104" s="99">
        <f>K104/1000*'Wskaźniki!'!$D$33+L104*'Wskaźniki!'!$C$29*'Wskaźniki!'!$D$29+M104/1000*'Wskaźniki!'!$C$30*'Wskaźniki!'!$D$30+N104*'Wskaźniki!'!$C$32*'Wskaźniki!'!$D$32+O104/1000*'Wskaźniki!'!$C$37*'Wskaźniki!'!$C$31*'Wskaźniki!'!$D$31+P104*'Wskaźniki!'!$C$34*'Wskaźniki!'!$D$34</f>
        <v>9.177250312</v>
      </c>
      <c r="S104" s="92">
        <f>L104/1000000*'Wskaźniki!'!$J$32*'Wskaźniki!'!$C$29+M104/1000000000*'Wskaźniki!'!$C$30*'Wskaźniki!'!$K$32+N104*'Wskaźniki!'!$C$32/1000000*'Wskaźniki!'!$M$32+O104/1000*'Wskaźniki!'!$C$37*'Wskaźniki!'!$C$31*'Wskaźniki!'!$L$32/1000000+P104*'Wskaźniki!'!$K$32/1000000*'Wskaźniki!'!$C$34</f>
        <v>4.4403300000000007E-2</v>
      </c>
      <c r="T104" s="89">
        <f>(L104/1000*'Wskaźniki!'!$C$29*'Wskaźniki!'!$J$31+M104/1000*'Wskaźniki!'!$C$30*'Wskaźniki!'!$K$32+N104/1000*'Wskaźniki!'!$C$32*'Wskaźniki!'!$M$31)/1000+O104/1000*'Wskaźniki!'!$C$37*'Wskaźniki!'!$C$31*'Wskaźniki!'!$L$31/1000000+P104/1000000*'Wskaźniki!'!$K$31*'Wskaźniki!'!$C$34</f>
        <v>0.1053762</v>
      </c>
      <c r="U104" s="96">
        <f>K104/1000*'Wskaźniki!'!$C$33+L104*'Wskaźniki!'!$C$29+M104/1000*'Wskaźniki!'!$C$30+N104*'Wskaźniki!'!$C$32+O104/1000*'Wskaźniki!'!$C$37*'Wskaźniki!'!$C$31+P104*'Wskaźniki!'!$C$34</f>
        <v>182.37479999999999</v>
      </c>
    </row>
    <row r="105" spans="1:21" x14ac:dyDescent="0.25">
      <c r="A105" s="3">
        <v>101</v>
      </c>
      <c r="B105" s="67" t="s">
        <v>1455</v>
      </c>
      <c r="C105" s="70">
        <v>4</v>
      </c>
      <c r="D105" s="70">
        <v>80</v>
      </c>
      <c r="E105" s="67" t="s">
        <v>123</v>
      </c>
      <c r="F105" s="3"/>
      <c r="G105" s="3" t="s">
        <v>12</v>
      </c>
      <c r="H105" s="3" t="s">
        <v>13</v>
      </c>
      <c r="I105" s="69" t="s">
        <v>124</v>
      </c>
      <c r="J105" s="70" t="s">
        <v>18</v>
      </c>
      <c r="K105" s="70">
        <v>1600</v>
      </c>
      <c r="L105" s="111">
        <v>3</v>
      </c>
      <c r="M105" s="70">
        <v>130</v>
      </c>
      <c r="N105" s="26">
        <v>0</v>
      </c>
      <c r="O105" s="70"/>
      <c r="P105" s="86">
        <v>0</v>
      </c>
      <c r="Q105" s="70" t="s">
        <v>124</v>
      </c>
      <c r="R105" s="99">
        <f>K105/1000*'Wskaźniki!'!$D$33+L105*'Wskaźniki!'!$C$29*'Wskaźniki!'!$D$29+M105/1000*'Wskaźniki!'!$C$30*'Wskaźniki!'!$D$30+N105*'Wskaźniki!'!$C$32*'Wskaźniki!'!$D$32+O105/1000*'Wskaźniki!'!$C$37*'Wskaźniki!'!$C$31*'Wskaźniki!'!$D$31+P105*'Wskaźniki!'!$C$34*'Wskaźniki!'!$D$34</f>
        <v>9.0001521320000002</v>
      </c>
      <c r="S105" s="92">
        <f>L105/1000000*'Wskaźniki!'!$J$32*'Wskaźniki!'!$C$29+M105/1000000000*'Wskaźniki!'!$C$30*'Wskaźniki!'!$K$32+N105*'Wskaźniki!'!$C$32/1000000*'Wskaźniki!'!$M$32+O105/1000*'Wskaźniki!'!$C$37*'Wskaźniki!'!$C$31*'Wskaźniki!'!$L$32/1000000+P105*'Wskaźniki!'!$K$32/1000000*'Wskaźniki!'!$C$34</f>
        <v>2.1003300000000003E-2</v>
      </c>
      <c r="T105" s="89">
        <f>(L105/1000*'Wskaźniki!'!$C$29*'Wskaźniki!'!$J$31+M105/1000*'Wskaźniki!'!$C$30*'Wskaźniki!'!$K$32+N105/1000*'Wskaźniki!'!$C$32*'Wskaźniki!'!$M$31)/1000+O105/1000*'Wskaźniki!'!$C$37*'Wskaźniki!'!$C$31*'Wskaźniki!'!$L$31/1000000+P105/1000000*'Wskaźniki!'!$K$31*'Wskaźniki!'!$C$34</f>
        <v>2.9560199999999998E-2</v>
      </c>
      <c r="U105" s="96">
        <f>K105/1000*'Wskaźniki!'!$C$33+L105*'Wskaźniki!'!$C$29+M105/1000*'Wskaźniki!'!$C$30+N105*'Wskaźniki!'!$C$32+O105/1000*'Wskaźniki!'!$C$37*'Wskaźniki!'!$C$31+P105*'Wskaźniki!'!$C$34</f>
        <v>89.700299999999999</v>
      </c>
    </row>
    <row r="106" spans="1:21" x14ac:dyDescent="0.25">
      <c r="A106" s="3">
        <v>102</v>
      </c>
      <c r="B106" s="67" t="s">
        <v>1455</v>
      </c>
      <c r="C106" s="70">
        <v>2</v>
      </c>
      <c r="D106" s="70">
        <v>60</v>
      </c>
      <c r="E106" s="67" t="s">
        <v>126</v>
      </c>
      <c r="F106" s="3"/>
      <c r="G106" s="3" t="s">
        <v>1439</v>
      </c>
      <c r="H106" s="3" t="s">
        <v>1442</v>
      </c>
      <c r="I106" s="69" t="s">
        <v>124</v>
      </c>
      <c r="J106" s="70" t="s">
        <v>20</v>
      </c>
      <c r="K106" s="70">
        <v>1100</v>
      </c>
      <c r="L106" s="111">
        <v>0</v>
      </c>
      <c r="M106" s="70">
        <v>130</v>
      </c>
      <c r="N106" s="26">
        <v>5.5</v>
      </c>
      <c r="O106" s="70"/>
      <c r="P106" s="86">
        <v>0</v>
      </c>
      <c r="Q106" s="70" t="s">
        <v>124</v>
      </c>
      <c r="R106" s="99">
        <f>K106/1000*'Wskaźniki!'!$D$33+L106*'Wskaźniki!'!$C$29*'Wskaźniki!'!$D$29+M106/1000*'Wskaźniki!'!$C$30*'Wskaźniki!'!$D$30+N106*'Wskaźniki!'!$C$32*'Wskaźniki!'!$D$32+O106/1000*'Wskaźniki!'!$C$37*'Wskaźniki!'!$C$31*'Wskaźniki!'!$D$31+P106*'Wskaźniki!'!$C$34*'Wskaźniki!'!$D$34</f>
        <v>1.2772247320000001</v>
      </c>
      <c r="S106" s="92">
        <f>L106/1000000*'Wskaźniki!'!$J$32*'Wskaźniki!'!$C$29+M106/1000000000*'Wskaźniki!'!$C$30*'Wskaźniki!'!$K$32+N106*'Wskaźniki!'!$C$32/1000000*'Wskaźniki!'!$M$32+O106/1000*'Wskaźniki!'!$C$37*'Wskaźniki!'!$C$31*'Wskaźniki!'!$L$32/1000000+P106*'Wskaźniki!'!$K$32/1000000*'Wskaźniki!'!$C$34</f>
        <v>2.145E-2</v>
      </c>
      <c r="T106" s="89">
        <f>(L106/1000*'Wskaźniki!'!$C$29*'Wskaźniki!'!$J$31+M106/1000*'Wskaźniki!'!$C$30*'Wskaźniki!'!$K$32+N106/1000*'Wskaźniki!'!$C$32*'Wskaźniki!'!$M$31)/1000+O106/1000*'Wskaźniki!'!$C$37*'Wskaźniki!'!$C$31*'Wskaźniki!'!$L$31/1000000+P106/1000000*'Wskaźniki!'!$K$31*'Wskaźniki!'!$C$34</f>
        <v>6.949799999999999E-2</v>
      </c>
      <c r="U106" s="96">
        <f>K106/1000*'Wskaźniki!'!$C$33+L106*'Wskaźniki!'!$C$29+M106/1000*'Wskaźniki!'!$C$30+N106*'Wskaźniki!'!$C$32+O106/1000*'Wskaźniki!'!$C$37*'Wskaźniki!'!$C$31+P106*'Wskaźniki!'!$C$34</f>
        <v>95.910299999999992</v>
      </c>
    </row>
    <row r="107" spans="1:21" x14ac:dyDescent="0.25">
      <c r="A107" s="3">
        <v>103</v>
      </c>
      <c r="B107" s="3" t="s">
        <v>1455</v>
      </c>
      <c r="C107" s="70">
        <v>4</v>
      </c>
      <c r="D107" s="70">
        <v>120</v>
      </c>
      <c r="E107" s="67" t="s">
        <v>123</v>
      </c>
      <c r="F107" s="3"/>
      <c r="G107" s="3" t="s">
        <v>12</v>
      </c>
      <c r="H107" s="3" t="s">
        <v>13</v>
      </c>
      <c r="I107" s="69" t="s">
        <v>124</v>
      </c>
      <c r="J107" s="70" t="s">
        <v>20</v>
      </c>
      <c r="K107" s="70">
        <v>3000</v>
      </c>
      <c r="L107" s="111">
        <v>2</v>
      </c>
      <c r="M107" s="70">
        <v>70</v>
      </c>
      <c r="N107" s="26">
        <v>1</v>
      </c>
      <c r="O107" s="70"/>
      <c r="P107" s="86">
        <v>0</v>
      </c>
      <c r="Q107" s="70" t="s">
        <v>125</v>
      </c>
      <c r="R107" s="99">
        <f>K107/1000*'Wskaźniki!'!$D$33+L107*'Wskaźniki!'!$C$29*'Wskaźniki!'!$D$29+M107/1000*'Wskaźniki!'!$C$30*'Wskaźniki!'!$D$30+N107*'Wskaźniki!'!$C$32*'Wskaźniki!'!$D$32+O107/1000*'Wskaźniki!'!$C$37*'Wskaźniki!'!$C$31*'Wskaźniki!'!$D$31+P107*'Wskaźniki!'!$C$34*'Wskaźniki!'!$D$34</f>
        <v>7.5207341479999998</v>
      </c>
      <c r="S107" s="92">
        <f>L107/1000000*'Wskaźniki!'!$J$32*'Wskaźniki!'!$C$29+M107/1000000000*'Wskaźniki!'!$C$30*'Wskaźniki!'!$K$32+N107*'Wskaźniki!'!$C$32/1000000*'Wskaźniki!'!$M$32+O107/1000*'Wskaźniki!'!$C$37*'Wskaźniki!'!$C$31*'Wskaźniki!'!$L$32/1000000+P107*'Wskaźniki!'!$K$32/1000000*'Wskaźniki!'!$C$34</f>
        <v>1.79022E-2</v>
      </c>
      <c r="T107" s="89">
        <f>(L107/1000*'Wskaźniki!'!$C$29*'Wskaźniki!'!$J$31+M107/1000*'Wskaźniki!'!$C$30*'Wskaźniki!'!$K$32+N107/1000*'Wskaźniki!'!$C$32*'Wskaźniki!'!$M$31)/1000+O107/1000*'Wskaźniki!'!$C$37*'Wskaźniki!'!$C$31*'Wskaźniki!'!$L$31/1000000+P107/1000000*'Wskaźniki!'!$K$31*'Wskaźniki!'!$C$34</f>
        <v>3.2342799999999998E-2</v>
      </c>
      <c r="U107" s="96">
        <f>K107/1000*'Wskaźniki!'!$C$33+L107*'Wskaźniki!'!$C$29+M107/1000*'Wskaźniki!'!$C$30+N107*'Wskaźniki!'!$C$32+O107/1000*'Wskaźniki!'!$C$37*'Wskaźniki!'!$C$31+P107*'Wskaźniki!'!$C$34</f>
        <v>81.571699999999993</v>
      </c>
    </row>
    <row r="108" spans="1:21" x14ac:dyDescent="0.25">
      <c r="A108" s="3">
        <v>104</v>
      </c>
      <c r="B108" s="3" t="s">
        <v>1455</v>
      </c>
      <c r="C108" s="70">
        <v>4</v>
      </c>
      <c r="D108" s="70">
        <v>130</v>
      </c>
      <c r="E108" s="67" t="s">
        <v>123</v>
      </c>
      <c r="F108" s="3"/>
      <c r="G108" s="3" t="s">
        <v>12</v>
      </c>
      <c r="H108" s="3" t="s">
        <v>13</v>
      </c>
      <c r="I108" s="69" t="s">
        <v>124</v>
      </c>
      <c r="J108" s="70" t="s">
        <v>20</v>
      </c>
      <c r="K108" s="70">
        <v>2500</v>
      </c>
      <c r="L108" s="111">
        <v>0</v>
      </c>
      <c r="M108" s="70">
        <v>70</v>
      </c>
      <c r="N108" s="26">
        <v>4.5</v>
      </c>
      <c r="O108" s="70"/>
      <c r="P108" s="86">
        <v>0</v>
      </c>
      <c r="Q108" s="70" t="s">
        <v>125</v>
      </c>
      <c r="R108" s="99">
        <f>K108/1000*'Wskaźniki!'!$D$33+L108*'Wskaźniki!'!$C$29*'Wskaźniki!'!$D$29+M108/1000*'Wskaźniki!'!$C$30*'Wskaźniki!'!$D$30+N108*'Wskaźniki!'!$C$32*'Wskaźniki!'!$D$32+O108/1000*'Wskaźniki!'!$C$37*'Wskaźniki!'!$C$31*'Wskaźniki!'!$D$31+P108*'Wskaźniki!'!$C$34*'Wskaźniki!'!$D$34</f>
        <v>2.2367825480000003</v>
      </c>
      <c r="S108" s="92">
        <f>L108/1000000*'Wskaźniki!'!$J$32*'Wskaźniki!'!$C$29+M108/1000000000*'Wskaźniki!'!$C$30*'Wskaźniki!'!$K$32+N108*'Wskaźniki!'!$C$32/1000000*'Wskaźniki!'!$M$32+O108/1000*'Wskaźniki!'!$C$37*'Wskaźniki!'!$C$31*'Wskaźniki!'!$L$32/1000000+P108*'Wskaźniki!'!$K$32/1000000*'Wskaźniki!'!$C$34</f>
        <v>1.755E-2</v>
      </c>
      <c r="T108" s="89">
        <f>(L108/1000*'Wskaźniki!'!$C$29*'Wskaźniki!'!$J$31+M108/1000*'Wskaźniki!'!$C$30*'Wskaźniki!'!$K$32+N108/1000*'Wskaźniki!'!$C$32*'Wskaźniki!'!$M$31)/1000+O108/1000*'Wskaźniki!'!$C$37*'Wskaźniki!'!$C$31*'Wskaźniki!'!$L$31/1000000+P108/1000000*'Wskaźniki!'!$K$31*'Wskaźniki!'!$C$34</f>
        <v>5.6862000000000003E-2</v>
      </c>
      <c r="U108" s="96">
        <f>K108/1000*'Wskaźniki!'!$C$33+L108*'Wskaźniki!'!$C$29+M108/1000*'Wskaźniki!'!$C$30+N108*'Wskaźniki!'!$C$32+O108/1000*'Wskaźniki!'!$C$37*'Wskaźniki!'!$C$31+P108*'Wskaźniki!'!$C$34</f>
        <v>82.511700000000005</v>
      </c>
    </row>
    <row r="109" spans="1:21" x14ac:dyDescent="0.25">
      <c r="A109" s="3">
        <v>105</v>
      </c>
      <c r="B109" s="3" t="s">
        <v>1455</v>
      </c>
      <c r="C109" s="70">
        <v>4</v>
      </c>
      <c r="D109" s="70">
        <v>120</v>
      </c>
      <c r="E109" s="67" t="s">
        <v>123</v>
      </c>
      <c r="F109" s="3"/>
      <c r="G109" s="3" t="s">
        <v>12</v>
      </c>
      <c r="H109" s="3" t="s">
        <v>13</v>
      </c>
      <c r="I109" s="69" t="s">
        <v>124</v>
      </c>
      <c r="J109" s="70" t="s">
        <v>20</v>
      </c>
      <c r="K109" s="70">
        <v>2000</v>
      </c>
      <c r="L109" s="111">
        <v>3</v>
      </c>
      <c r="M109" s="70">
        <v>170</v>
      </c>
      <c r="N109" s="26">
        <v>1.5</v>
      </c>
      <c r="O109" s="70"/>
      <c r="P109" s="86">
        <v>0</v>
      </c>
      <c r="Q109" s="70" t="s">
        <v>124</v>
      </c>
      <c r="R109" s="99">
        <f>K109/1000*'Wskaźniki!'!$D$33+L109*'Wskaźniki!'!$C$29*'Wskaźniki!'!$D$29+M109/1000*'Wskaźniki!'!$C$30*'Wskaźniki!'!$D$30+N109*'Wskaźniki!'!$C$32*'Wskaźniki!'!$D$32+O109/1000*'Wskaźniki!'!$C$37*'Wskaźniki!'!$C$31*'Wskaźniki!'!$D$31+P109*'Wskaźniki!'!$C$34*'Wskaźniki!'!$D$34</f>
        <v>9.4431135879999992</v>
      </c>
      <c r="S109" s="92">
        <f>L109/1000000*'Wskaźniki!'!$J$32*'Wskaźniki!'!$C$29+M109/1000000000*'Wskaźniki!'!$C$30*'Wskaźniki!'!$K$32+N109*'Wskaźniki!'!$C$32/1000000*'Wskaźniki!'!$M$32+O109/1000*'Wskaźniki!'!$C$37*'Wskaźniki!'!$C$31*'Wskaźniki!'!$L$32/1000000+P109*'Wskaźniki!'!$K$32/1000000*'Wskaźniki!'!$C$34</f>
        <v>2.6853300000000004E-2</v>
      </c>
      <c r="T109" s="89">
        <f>(L109/1000*'Wskaźniki!'!$C$29*'Wskaźniki!'!$J$31+M109/1000*'Wskaźniki!'!$C$30*'Wskaźniki!'!$K$32+N109/1000*'Wskaźniki!'!$C$32*'Wskaźniki!'!$M$31)/1000+O109/1000*'Wskaźniki!'!$C$37*'Wskaźniki!'!$C$31*'Wskaźniki!'!$L$31/1000000+P109/1000000*'Wskaźniki!'!$K$31*'Wskaźniki!'!$C$34</f>
        <v>4.85142E-2</v>
      </c>
      <c r="U109" s="96">
        <f>K109/1000*'Wskaźniki!'!$C$33+L109*'Wskaźniki!'!$C$29+M109/1000*'Wskaźniki!'!$C$30+N109*'Wskaźniki!'!$C$32+O109/1000*'Wskaźniki!'!$C$37*'Wskaźniki!'!$C$31+P109*'Wskaźniki!'!$C$34</f>
        <v>116.43269999999998</v>
      </c>
    </row>
    <row r="110" spans="1:21" x14ac:dyDescent="0.25">
      <c r="A110" s="3">
        <v>106</v>
      </c>
      <c r="B110" s="3" t="s">
        <v>1455</v>
      </c>
      <c r="C110" s="70">
        <v>2</v>
      </c>
      <c r="D110" s="70">
        <v>80</v>
      </c>
      <c r="E110" s="67" t="s">
        <v>126</v>
      </c>
      <c r="F110" s="3"/>
      <c r="G110" s="3" t="s">
        <v>1447</v>
      </c>
      <c r="H110" s="3" t="s">
        <v>1440</v>
      </c>
      <c r="I110" s="69" t="s">
        <v>124</v>
      </c>
      <c r="J110" s="70" t="s">
        <v>20</v>
      </c>
      <c r="K110" s="70">
        <v>3500</v>
      </c>
      <c r="L110" s="111">
        <v>0</v>
      </c>
      <c r="M110" s="70">
        <v>1000</v>
      </c>
      <c r="N110" s="26">
        <v>4</v>
      </c>
      <c r="O110" s="70"/>
      <c r="P110" s="86">
        <v>0</v>
      </c>
      <c r="Q110" s="70" t="s">
        <v>125</v>
      </c>
      <c r="R110" s="99">
        <f>K110/1000*'Wskaźniki!'!$D$33+L110*'Wskaźniki!'!$C$29*'Wskaźniki!'!$D$29+M110/1000*'Wskaźniki!'!$C$30*'Wskaźniki!'!$D$30+N110*'Wskaźniki!'!$C$32*'Wskaźniki!'!$D$32+O110/1000*'Wskaźniki!'!$C$37*'Wskaźniki!'!$C$31*'Wskaźniki!'!$D$31+P110*'Wskaźniki!'!$C$34*'Wskaźniki!'!$D$34</f>
        <v>5.7960364000000002</v>
      </c>
      <c r="S110" s="92">
        <f>L110/1000000*'Wskaźniki!'!$J$32*'Wskaźniki!'!$C$29+M110/1000000000*'Wskaźniki!'!$C$30*'Wskaźniki!'!$K$32+N110*'Wskaźniki!'!$C$32/1000000*'Wskaźniki!'!$M$32+O110/1000*'Wskaźniki!'!$C$37*'Wskaźniki!'!$C$31*'Wskaźniki!'!$L$32/1000000+P110*'Wskaźniki!'!$K$32/1000000*'Wskaźniki!'!$C$34</f>
        <v>1.5599999999999999E-2</v>
      </c>
      <c r="T110" s="89">
        <f>(L110/1000*'Wskaźniki!'!$C$29*'Wskaźniki!'!$J$31+M110/1000*'Wskaźniki!'!$C$30*'Wskaźniki!'!$K$32+N110/1000*'Wskaźniki!'!$C$32*'Wskaźniki!'!$M$31)/1000+O110/1000*'Wskaźniki!'!$C$37*'Wskaźniki!'!$C$31*'Wskaźniki!'!$L$31/1000000+P110/1000000*'Wskaźniki!'!$K$31*'Wskaźniki!'!$C$34</f>
        <v>5.0543999999999999E-2</v>
      </c>
      <c r="U110" s="96">
        <f>K110/1000*'Wskaźniki!'!$C$33+L110*'Wskaźniki!'!$C$29+M110/1000*'Wskaźniki!'!$C$30+N110*'Wskaźniki!'!$C$32+O110/1000*'Wskaźniki!'!$C$37*'Wskaźniki!'!$C$31+P110*'Wskaźniki!'!$C$34</f>
        <v>122.31</v>
      </c>
    </row>
    <row r="111" spans="1:21" x14ac:dyDescent="0.25">
      <c r="A111" s="3">
        <v>107</v>
      </c>
      <c r="B111" s="3" t="s">
        <v>1455</v>
      </c>
      <c r="C111" s="70">
        <v>4</v>
      </c>
      <c r="D111" s="70">
        <v>160</v>
      </c>
      <c r="E111" s="67" t="s">
        <v>123</v>
      </c>
      <c r="F111" s="3"/>
      <c r="G111" s="3" t="s">
        <v>12</v>
      </c>
      <c r="H111" s="3" t="s">
        <v>13</v>
      </c>
      <c r="I111" s="69" t="s">
        <v>124</v>
      </c>
      <c r="J111" s="70" t="s">
        <v>20</v>
      </c>
      <c r="K111" s="70">
        <v>4800</v>
      </c>
      <c r="L111" s="111">
        <v>2</v>
      </c>
      <c r="M111" s="70">
        <v>70</v>
      </c>
      <c r="N111" s="26">
        <v>0.75</v>
      </c>
      <c r="O111" s="70"/>
      <c r="P111" s="86">
        <v>0</v>
      </c>
      <c r="Q111" s="70" t="s">
        <v>124</v>
      </c>
      <c r="R111" s="99">
        <f>K111/1000*'Wskaźniki!'!$D$33+L111*'Wskaźniki!'!$C$29*'Wskaźniki!'!$D$29+M111/1000*'Wskaźniki!'!$C$30*'Wskaźniki!'!$D$30+N111*'Wskaźniki!'!$C$32*'Wskaźniki!'!$D$32+O111/1000*'Wskaźniki!'!$C$37*'Wskaźniki!'!$C$31*'Wskaźniki!'!$D$31+P111*'Wskaźniki!'!$C$34*'Wskaźniki!'!$D$34</f>
        <v>8.9823341479999996</v>
      </c>
      <c r="S111" s="92">
        <f>L111/1000000*'Wskaźniki!'!$J$32*'Wskaźniki!'!$C$29+M111/1000000000*'Wskaźniki!'!$C$30*'Wskaźniki!'!$K$32+N111*'Wskaźniki!'!$C$32/1000000*'Wskaźniki!'!$M$32+O111/1000*'Wskaźniki!'!$C$37*'Wskaźniki!'!$C$31*'Wskaźniki!'!$L$32/1000000+P111*'Wskaźniki!'!$K$32/1000000*'Wskaźniki!'!$C$34</f>
        <v>1.69272E-2</v>
      </c>
      <c r="T111" s="89">
        <f>(L111/1000*'Wskaźniki!'!$C$29*'Wskaźniki!'!$J$31+M111/1000*'Wskaźniki!'!$C$30*'Wskaźniki!'!$K$32+N111/1000*'Wskaźniki!'!$C$32*'Wskaźniki!'!$M$31)/1000+O111/1000*'Wskaźniki!'!$C$37*'Wskaźniki!'!$C$31*'Wskaźniki!'!$L$31/1000000+P111/1000000*'Wskaźniki!'!$K$31*'Wskaźniki!'!$C$34</f>
        <v>2.9183800000000003E-2</v>
      </c>
      <c r="U111" s="96">
        <f>K111/1000*'Wskaźniki!'!$C$33+L111*'Wskaźniki!'!$C$29+M111/1000*'Wskaźniki!'!$C$30+N111*'Wskaźniki!'!$C$32+O111/1000*'Wskaźniki!'!$C$37*'Wskaźniki!'!$C$31+P111*'Wskaźniki!'!$C$34</f>
        <v>84.151700000000005</v>
      </c>
    </row>
    <row r="112" spans="1:21" x14ac:dyDescent="0.25">
      <c r="A112" s="3">
        <v>108</v>
      </c>
      <c r="B112" s="3" t="s">
        <v>1455</v>
      </c>
      <c r="C112" s="70">
        <v>4</v>
      </c>
      <c r="D112" s="70">
        <v>150</v>
      </c>
      <c r="E112" s="67" t="s">
        <v>123</v>
      </c>
      <c r="F112" s="3"/>
      <c r="G112" s="3" t="s">
        <v>12</v>
      </c>
      <c r="H112" s="3" t="s">
        <v>13</v>
      </c>
      <c r="I112" s="69" t="s">
        <v>124</v>
      </c>
      <c r="J112" s="70" t="s">
        <v>18</v>
      </c>
      <c r="K112" s="70">
        <v>3100</v>
      </c>
      <c r="L112" s="111">
        <v>0</v>
      </c>
      <c r="M112" s="70">
        <v>130</v>
      </c>
      <c r="N112" s="26">
        <v>1.5</v>
      </c>
      <c r="O112" s="70"/>
      <c r="P112" s="86">
        <v>0</v>
      </c>
      <c r="Q112" s="70" t="s">
        <v>124</v>
      </c>
      <c r="R112" s="99">
        <f>K112/1000*'Wskaźniki!'!$D$33+L112*'Wskaźniki!'!$C$29*'Wskaźniki!'!$D$29+M112/1000*'Wskaźniki!'!$C$30*'Wskaźniki!'!$D$30+N112*'Wskaźniki!'!$C$32*'Wskaźniki!'!$D$32+O112/1000*'Wskaźniki!'!$C$37*'Wskaźniki!'!$C$31*'Wskaźniki!'!$D$31+P112*'Wskaźniki!'!$C$34*'Wskaźniki!'!$D$34</f>
        <v>2.9012247320000002</v>
      </c>
      <c r="S112" s="92">
        <f>L112/1000000*'Wskaźniki!'!$J$32*'Wskaźniki!'!$C$29+M112/1000000000*'Wskaźniki!'!$C$30*'Wskaźniki!'!$K$32+N112*'Wskaźniki!'!$C$32/1000000*'Wskaźniki!'!$M$32+O112/1000*'Wskaźniki!'!$C$37*'Wskaźniki!'!$C$31*'Wskaźniki!'!$L$32/1000000+P112*'Wskaźniki!'!$K$32/1000000*'Wskaźniki!'!$C$34</f>
        <v>5.8500000000000002E-3</v>
      </c>
      <c r="T112" s="89">
        <f>(L112/1000*'Wskaźniki!'!$C$29*'Wskaźniki!'!$J$31+M112/1000*'Wskaźniki!'!$C$30*'Wskaźniki!'!$K$32+N112/1000*'Wskaźniki!'!$C$32*'Wskaźniki!'!$M$31)/1000+O112/1000*'Wskaźniki!'!$C$37*'Wskaźniki!'!$C$31*'Wskaźniki!'!$L$31/1000000+P112/1000000*'Wskaźniki!'!$K$31*'Wskaźniki!'!$C$34</f>
        <v>1.8954000000000002E-2</v>
      </c>
      <c r="U112" s="96">
        <f>K112/1000*'Wskaźniki!'!$C$33+L112*'Wskaźniki!'!$C$29+M112/1000*'Wskaźniki!'!$C$30+N112*'Wskaźniki!'!$C$32+O112/1000*'Wskaźniki!'!$C$37*'Wskaźniki!'!$C$31+P112*'Wskaźniki!'!$C$34</f>
        <v>40.710300000000004</v>
      </c>
    </row>
    <row r="113" spans="1:21" x14ac:dyDescent="0.25">
      <c r="A113" s="3">
        <v>109</v>
      </c>
      <c r="B113" s="3" t="s">
        <v>1455</v>
      </c>
      <c r="C113" s="70">
        <v>8</v>
      </c>
      <c r="D113" s="70">
        <v>160</v>
      </c>
      <c r="E113" s="67" t="s">
        <v>123</v>
      </c>
      <c r="F113" s="3"/>
      <c r="G113" s="3" t="s">
        <v>12</v>
      </c>
      <c r="H113" s="3" t="s">
        <v>13</v>
      </c>
      <c r="I113" s="69" t="s">
        <v>124</v>
      </c>
      <c r="J113" s="70" t="s">
        <v>18</v>
      </c>
      <c r="K113" s="70">
        <v>2900</v>
      </c>
      <c r="L113" s="111">
        <v>0</v>
      </c>
      <c r="M113" s="70">
        <v>260</v>
      </c>
      <c r="N113" s="26">
        <v>8</v>
      </c>
      <c r="O113" s="70"/>
      <c r="P113" s="86">
        <v>0</v>
      </c>
      <c r="Q113" s="70" t="s">
        <v>125</v>
      </c>
      <c r="R113" s="99">
        <f>K113/1000*'Wskaźniki!'!$D$33+L113*'Wskaźniki!'!$C$29*'Wskaźniki!'!$D$29+M113/1000*'Wskaźniki!'!$C$30*'Wskaźniki!'!$D$30+N113*'Wskaźniki!'!$C$32*'Wskaźniki!'!$D$32+O113/1000*'Wskaźniki!'!$C$37*'Wskaźniki!'!$C$31*'Wskaźniki!'!$D$31+P113*'Wskaźniki!'!$C$34*'Wskaźniki!'!$D$34</f>
        <v>3.1228494640000002</v>
      </c>
      <c r="S113" s="92">
        <f>L113/1000000*'Wskaźniki!'!$J$32*'Wskaźniki!'!$C$29+M113/1000000000*'Wskaźniki!'!$C$30*'Wskaźniki!'!$K$32+N113*'Wskaźniki!'!$C$32/1000000*'Wskaźniki!'!$M$32+O113/1000*'Wskaźniki!'!$C$37*'Wskaźniki!'!$C$31*'Wskaźniki!'!$L$32/1000000+P113*'Wskaźniki!'!$K$32/1000000*'Wskaźniki!'!$C$34</f>
        <v>3.1199999999999999E-2</v>
      </c>
      <c r="T113" s="89">
        <f>(L113/1000*'Wskaźniki!'!$C$29*'Wskaźniki!'!$J$31+M113/1000*'Wskaźniki!'!$C$30*'Wskaźniki!'!$K$32+N113/1000*'Wskaźniki!'!$C$32*'Wskaźniki!'!$M$31)/1000+O113/1000*'Wskaźniki!'!$C$37*'Wskaźniki!'!$C$31*'Wskaźniki!'!$L$31/1000000+P113/1000000*'Wskaźniki!'!$K$31*'Wskaźniki!'!$C$34</f>
        <v>0.101088</v>
      </c>
      <c r="U113" s="96">
        <f>K113/1000*'Wskaźniki!'!$C$33+L113*'Wskaźniki!'!$C$29+M113/1000*'Wskaźniki!'!$C$30+N113*'Wskaźniki!'!$C$32+O113/1000*'Wskaźniki!'!$C$37*'Wskaźniki!'!$C$31+P113*'Wskaźniki!'!$C$34</f>
        <v>147.54059999999998</v>
      </c>
    </row>
    <row r="114" spans="1:21" x14ac:dyDescent="0.25">
      <c r="A114" s="3">
        <v>110</v>
      </c>
      <c r="B114" s="3" t="s">
        <v>1455</v>
      </c>
      <c r="C114" s="70">
        <v>6</v>
      </c>
      <c r="D114" s="70">
        <v>150</v>
      </c>
      <c r="E114" s="67" t="s">
        <v>123</v>
      </c>
      <c r="F114" s="3"/>
      <c r="G114" s="3" t="s">
        <v>12</v>
      </c>
      <c r="H114" s="3" t="s">
        <v>13</v>
      </c>
      <c r="I114" s="69" t="s">
        <v>124</v>
      </c>
      <c r="J114" s="70" t="s">
        <v>18</v>
      </c>
      <c r="K114" s="70">
        <v>2600</v>
      </c>
      <c r="L114" s="111">
        <v>0</v>
      </c>
      <c r="M114" s="70">
        <v>130</v>
      </c>
      <c r="N114" s="26">
        <v>7.5</v>
      </c>
      <c r="O114" s="70"/>
      <c r="P114" s="86">
        <v>0</v>
      </c>
      <c r="Q114" s="70" t="s">
        <v>124</v>
      </c>
      <c r="R114" s="99">
        <f>K114/1000*'Wskaźniki!'!$D$33+L114*'Wskaźniki!'!$C$29*'Wskaźniki!'!$D$29+M114/1000*'Wskaźniki!'!$C$30*'Wskaźniki!'!$D$30+N114*'Wskaźniki!'!$C$32*'Wskaźniki!'!$D$32+O114/1000*'Wskaźniki!'!$C$37*'Wskaźniki!'!$C$31*'Wskaźniki!'!$D$31+P114*'Wskaźniki!'!$C$34*'Wskaźniki!'!$D$34</f>
        <v>2.4952247320000001</v>
      </c>
      <c r="S114" s="92">
        <f>L114/1000000*'Wskaźniki!'!$J$32*'Wskaźniki!'!$C$29+M114/1000000000*'Wskaźniki!'!$C$30*'Wskaźniki!'!$K$32+N114*'Wskaźniki!'!$C$32/1000000*'Wskaźniki!'!$M$32+O114/1000*'Wskaźniki!'!$C$37*'Wskaźniki!'!$C$31*'Wskaźniki!'!$L$32/1000000+P114*'Wskaźniki!'!$K$32/1000000*'Wskaźniki!'!$C$34</f>
        <v>2.9249999999999998E-2</v>
      </c>
      <c r="T114" s="89">
        <f>(L114/1000*'Wskaźniki!'!$C$29*'Wskaźniki!'!$J$31+M114/1000*'Wskaźniki!'!$C$30*'Wskaźniki!'!$K$32+N114/1000*'Wskaźniki!'!$C$32*'Wskaźniki!'!$M$31)/1000+O114/1000*'Wskaźniki!'!$C$37*'Wskaźniki!'!$C$31*'Wskaźniki!'!$L$31/1000000+P114/1000000*'Wskaźniki!'!$K$31*'Wskaźniki!'!$C$34</f>
        <v>9.4769999999999993E-2</v>
      </c>
      <c r="U114" s="96">
        <f>K114/1000*'Wskaźniki!'!$C$33+L114*'Wskaźniki!'!$C$29+M114/1000*'Wskaźniki!'!$C$30+N114*'Wskaźniki!'!$C$32+O114/1000*'Wskaźniki!'!$C$37*'Wskaźniki!'!$C$31+P114*'Wskaźniki!'!$C$34</f>
        <v>132.5103</v>
      </c>
    </row>
    <row r="115" spans="1:21" x14ac:dyDescent="0.25">
      <c r="A115" s="3">
        <v>111</v>
      </c>
      <c r="B115" s="3" t="s">
        <v>1455</v>
      </c>
      <c r="C115" s="70">
        <v>3</v>
      </c>
      <c r="D115" s="70">
        <v>120</v>
      </c>
      <c r="E115" s="67" t="s">
        <v>123</v>
      </c>
      <c r="F115" s="3"/>
      <c r="G115" s="3" t="s">
        <v>12</v>
      </c>
      <c r="H115" s="3" t="s">
        <v>13</v>
      </c>
      <c r="I115" s="69" t="s">
        <v>124</v>
      </c>
      <c r="J115" s="70" t="s">
        <v>18</v>
      </c>
      <c r="K115" s="70">
        <v>1500</v>
      </c>
      <c r="L115" s="111">
        <v>0</v>
      </c>
      <c r="M115" s="70">
        <v>50</v>
      </c>
      <c r="N115" s="26">
        <v>6.5</v>
      </c>
      <c r="O115" s="70"/>
      <c r="P115" s="86">
        <v>0</v>
      </c>
      <c r="Q115" s="70" t="s">
        <v>124</v>
      </c>
      <c r="R115" s="99">
        <f>K115/1000*'Wskaźniki!'!$D$33+L115*'Wskaźniki!'!$C$29*'Wskaźniki!'!$D$29+M115/1000*'Wskaźniki!'!$C$30*'Wskaźniki!'!$D$30+N115*'Wskaźniki!'!$C$32*'Wskaźniki!'!$D$32+O115/1000*'Wskaźniki!'!$C$37*'Wskaźniki!'!$C$31*'Wskaźniki!'!$D$31+P115*'Wskaźniki!'!$C$34*'Wskaźniki!'!$D$34</f>
        <v>1.36570182</v>
      </c>
      <c r="S115" s="92">
        <f>L115/1000000*'Wskaźniki!'!$J$32*'Wskaźniki!'!$C$29+M115/1000000000*'Wskaźniki!'!$C$30*'Wskaźniki!'!$K$32+N115*'Wskaźniki!'!$C$32/1000000*'Wskaźniki!'!$M$32+O115/1000*'Wskaźniki!'!$C$37*'Wskaźniki!'!$C$31*'Wskaźniki!'!$L$32/1000000+P115*'Wskaźniki!'!$K$32/1000000*'Wskaźniki!'!$C$34</f>
        <v>2.5350000000000001E-2</v>
      </c>
      <c r="T115" s="89">
        <f>(L115/1000*'Wskaźniki!'!$C$29*'Wskaźniki!'!$J$31+M115/1000*'Wskaźniki!'!$C$30*'Wskaźniki!'!$K$32+N115/1000*'Wskaźniki!'!$C$32*'Wskaźniki!'!$M$31)/1000+O115/1000*'Wskaźniki!'!$C$37*'Wskaźniki!'!$C$31*'Wskaźniki!'!$L$31/1000000+P115/1000000*'Wskaźniki!'!$K$31*'Wskaźniki!'!$C$34</f>
        <v>8.2133999999999985E-2</v>
      </c>
      <c r="U115" s="96">
        <f>K115/1000*'Wskaźniki!'!$C$33+L115*'Wskaźniki!'!$C$29+M115/1000*'Wskaźniki!'!$C$30+N115*'Wskaźniki!'!$C$32+O115/1000*'Wskaźniki!'!$C$37*'Wskaźniki!'!$C$31+P115*'Wskaźniki!'!$C$34</f>
        <v>109.16549999999999</v>
      </c>
    </row>
    <row r="116" spans="1:21" x14ac:dyDescent="0.25">
      <c r="A116" s="3">
        <v>112</v>
      </c>
      <c r="B116" s="3" t="s">
        <v>1455</v>
      </c>
      <c r="C116" s="70">
        <v>2</v>
      </c>
      <c r="D116" s="70">
        <v>60</v>
      </c>
      <c r="E116" s="67" t="s">
        <v>126</v>
      </c>
      <c r="F116" s="3"/>
      <c r="G116" s="3" t="s">
        <v>12</v>
      </c>
      <c r="H116" s="3" t="s">
        <v>13</v>
      </c>
      <c r="I116" s="69" t="s">
        <v>124</v>
      </c>
      <c r="J116" s="70" t="s">
        <v>18</v>
      </c>
      <c r="K116" s="70">
        <v>800</v>
      </c>
      <c r="L116" s="111">
        <v>0</v>
      </c>
      <c r="M116" s="70">
        <v>10</v>
      </c>
      <c r="N116" s="26">
        <v>4.5</v>
      </c>
      <c r="O116" s="70"/>
      <c r="P116" s="86">
        <v>0</v>
      </c>
      <c r="Q116" s="70" t="s">
        <v>124</v>
      </c>
      <c r="R116" s="99">
        <f>K116/1000*'Wskaźniki!'!$D$33+L116*'Wskaźniki!'!$C$29*'Wskaźniki!'!$D$29+M116/1000*'Wskaźniki!'!$C$30*'Wskaźniki!'!$D$30+N116*'Wskaźniki!'!$C$32*'Wskaźniki!'!$D$32+O116/1000*'Wskaźniki!'!$C$37*'Wskaźniki!'!$C$31*'Wskaźniki!'!$D$31+P116*'Wskaźniki!'!$C$34*'Wskaźniki!'!$D$34</f>
        <v>0.67914036400000011</v>
      </c>
      <c r="S116" s="92">
        <f>L116/1000000*'Wskaźniki!'!$J$32*'Wskaźniki!'!$C$29+M116/1000000000*'Wskaźniki!'!$C$30*'Wskaźniki!'!$K$32+N116*'Wskaźniki!'!$C$32/1000000*'Wskaźniki!'!$M$32+O116/1000*'Wskaźniki!'!$C$37*'Wskaźniki!'!$C$31*'Wskaźniki!'!$L$32/1000000+P116*'Wskaźniki!'!$K$32/1000000*'Wskaźniki!'!$C$34</f>
        <v>1.755E-2</v>
      </c>
      <c r="T116" s="89">
        <f>(L116/1000*'Wskaźniki!'!$C$29*'Wskaźniki!'!$J$31+M116/1000*'Wskaźniki!'!$C$30*'Wskaźniki!'!$K$32+N116/1000*'Wskaźniki!'!$C$32*'Wskaźniki!'!$M$31)/1000+O116/1000*'Wskaźniki!'!$C$37*'Wskaźniki!'!$C$31*'Wskaźniki!'!$L$31/1000000+P116/1000000*'Wskaźniki!'!$K$31*'Wskaźniki!'!$C$34</f>
        <v>5.6862000000000003E-2</v>
      </c>
      <c r="U116" s="96">
        <f>K116/1000*'Wskaźniki!'!$C$33+L116*'Wskaźniki!'!$C$29+M116/1000*'Wskaźniki!'!$C$30+N116*'Wskaźniki!'!$C$32+O116/1000*'Wskaźniki!'!$C$37*'Wskaźniki!'!$C$31+P116*'Wskaźniki!'!$C$34</f>
        <v>73.553100000000001</v>
      </c>
    </row>
    <row r="117" spans="1:21" x14ac:dyDescent="0.25">
      <c r="A117" s="3">
        <v>113</v>
      </c>
      <c r="B117" s="3" t="s">
        <v>1455</v>
      </c>
      <c r="C117" s="70">
        <v>5</v>
      </c>
      <c r="D117" s="70">
        <v>80</v>
      </c>
      <c r="E117" s="67" t="s">
        <v>123</v>
      </c>
      <c r="F117" s="3"/>
      <c r="G117" s="3" t="s">
        <v>12</v>
      </c>
      <c r="H117" s="3" t="s">
        <v>13</v>
      </c>
      <c r="I117" s="69" t="s">
        <v>124</v>
      </c>
      <c r="J117" s="70" t="s">
        <v>18</v>
      </c>
      <c r="K117" s="70">
        <v>1800</v>
      </c>
      <c r="L117" s="111">
        <v>1</v>
      </c>
      <c r="M117" s="70">
        <v>70</v>
      </c>
      <c r="N117" s="26">
        <v>1</v>
      </c>
      <c r="O117" s="70"/>
      <c r="P117" s="86">
        <v>0</v>
      </c>
      <c r="Q117" s="70" t="s">
        <v>124</v>
      </c>
      <c r="R117" s="99">
        <f>K117/1000*'Wskaźniki!'!$D$33+L117*'Wskaźniki!'!$C$29*'Wskaźniki!'!$D$29+M117/1000*'Wskaźniki!'!$C$30*'Wskaźniki!'!$D$30+N117*'Wskaźniki!'!$C$32*'Wskaźniki!'!$D$32+O117/1000*'Wskaźniki!'!$C$37*'Wskaźniki!'!$C$31*'Wskaźniki!'!$D$31+P117*'Wskaźniki!'!$C$34*'Wskaźniki!'!$D$34</f>
        <v>4.107358348</v>
      </c>
      <c r="S117" s="92">
        <f>L117/1000000*'Wskaźniki!'!$J$32*'Wskaźniki!'!$C$29+M117/1000000000*'Wskaźniki!'!$C$30*'Wskaźniki!'!$K$32+N117*'Wskaźniki!'!$C$32/1000000*'Wskaźniki!'!$M$32+O117/1000*'Wskaźniki!'!$C$37*'Wskaźniki!'!$C$31*'Wskaźniki!'!$L$32/1000000+P117*'Wskaźniki!'!$K$32/1000000*'Wskaźniki!'!$C$34</f>
        <v>1.09011E-2</v>
      </c>
      <c r="T117" s="89">
        <f>(L117/1000*'Wskaźniki!'!$C$29*'Wskaźniki!'!$J$31+M117/1000*'Wskaźniki!'!$C$30*'Wskaźniki!'!$K$32+N117/1000*'Wskaźniki!'!$C$32*'Wskaźniki!'!$M$31)/1000+O117/1000*'Wskaźniki!'!$C$37*'Wskaźniki!'!$C$31*'Wskaźniki!'!$L$31/1000000+P117/1000000*'Wskaźniki!'!$K$31*'Wskaźniki!'!$C$34</f>
        <v>2.24894E-2</v>
      </c>
      <c r="U117" s="96">
        <f>K117/1000*'Wskaźniki!'!$C$33+L117*'Wskaźniki!'!$C$29+M117/1000*'Wskaźniki!'!$C$30+N117*'Wskaźniki!'!$C$32+O117/1000*'Wskaźniki!'!$C$37*'Wskaźniki!'!$C$31+P117*'Wskaźniki!'!$C$34</f>
        <v>51.3217</v>
      </c>
    </row>
    <row r="118" spans="1:21" x14ac:dyDescent="0.25">
      <c r="A118" s="3">
        <v>114</v>
      </c>
      <c r="B118" s="3" t="s">
        <v>1455</v>
      </c>
      <c r="C118" s="70">
        <v>2</v>
      </c>
      <c r="D118" s="70">
        <v>70</v>
      </c>
      <c r="E118" s="67" t="s">
        <v>123</v>
      </c>
      <c r="F118" s="3"/>
      <c r="G118" s="3" t="s">
        <v>12</v>
      </c>
      <c r="H118" s="3" t="s">
        <v>1440</v>
      </c>
      <c r="I118" s="69" t="s">
        <v>124</v>
      </c>
      <c r="J118" s="70" t="s">
        <v>20</v>
      </c>
      <c r="K118" s="70">
        <v>2300</v>
      </c>
      <c r="L118" s="111">
        <v>3</v>
      </c>
      <c r="M118" s="70">
        <v>130</v>
      </c>
      <c r="N118" s="26">
        <v>0.5</v>
      </c>
      <c r="O118" s="70"/>
      <c r="P118" s="86">
        <v>0</v>
      </c>
      <c r="Q118" s="70" t="s">
        <v>124</v>
      </c>
      <c r="R118" s="99">
        <f>K118/1000*'Wskaźniki!'!$D$33+L118*'Wskaźniki!'!$C$29*'Wskaźniki!'!$D$29+M118/1000*'Wskaźniki!'!$C$30*'Wskaźniki!'!$D$30+N118*'Wskaźniki!'!$C$32*'Wskaźniki!'!$D$32+O118/1000*'Wskaźniki!'!$C$37*'Wskaźniki!'!$C$31*'Wskaźniki!'!$D$31+P118*'Wskaźniki!'!$C$34*'Wskaźniki!'!$D$34</f>
        <v>9.5685521320000007</v>
      </c>
      <c r="S118" s="92">
        <f>L118/1000000*'Wskaźniki!'!$J$32*'Wskaźniki!'!$C$29+M118/1000000000*'Wskaźniki!'!$C$30*'Wskaźniki!'!$K$32+N118*'Wskaźniki!'!$C$32/1000000*'Wskaźniki!'!$M$32+O118/1000*'Wskaźniki!'!$C$37*'Wskaźniki!'!$C$31*'Wskaźniki!'!$L$32/1000000+P118*'Wskaźniki!'!$K$32/1000000*'Wskaźniki!'!$C$34</f>
        <v>2.2953300000000003E-2</v>
      </c>
      <c r="T118" s="89">
        <f>(L118/1000*'Wskaźniki!'!$C$29*'Wskaźniki!'!$J$31+M118/1000*'Wskaźniki!'!$C$30*'Wskaźniki!'!$K$32+N118/1000*'Wskaźniki!'!$C$32*'Wskaźniki!'!$M$31)/1000+O118/1000*'Wskaźniki!'!$C$37*'Wskaźniki!'!$C$31*'Wskaźniki!'!$L$31/1000000+P118/1000000*'Wskaźniki!'!$K$31*'Wskaźniki!'!$C$34</f>
        <v>3.5878199999999999E-2</v>
      </c>
      <c r="U118" s="96">
        <f>K118/1000*'Wskaźniki!'!$C$33+L118*'Wskaźniki!'!$C$29+M118/1000*'Wskaźniki!'!$C$30+N118*'Wskaźniki!'!$C$32+O118/1000*'Wskaźniki!'!$C$37*'Wskaźniki!'!$C$31+P118*'Wskaźniki!'!$C$34</f>
        <v>100.02029999999999</v>
      </c>
    </row>
    <row r="119" spans="1:21" x14ac:dyDescent="0.25">
      <c r="A119" s="3">
        <v>115</v>
      </c>
      <c r="B119" s="3" t="s">
        <v>1455</v>
      </c>
      <c r="C119" s="70">
        <v>10</v>
      </c>
      <c r="D119" s="70">
        <v>180</v>
      </c>
      <c r="E119" s="67" t="s">
        <v>123</v>
      </c>
      <c r="F119" s="3"/>
      <c r="G119" s="3" t="s">
        <v>12</v>
      </c>
      <c r="H119" s="3" t="s">
        <v>13</v>
      </c>
      <c r="I119" s="69" t="s">
        <v>124</v>
      </c>
      <c r="J119" s="70" t="s">
        <v>18</v>
      </c>
      <c r="K119" s="70">
        <v>2700</v>
      </c>
      <c r="L119" s="111">
        <v>0</v>
      </c>
      <c r="M119" s="70">
        <v>130</v>
      </c>
      <c r="N119" s="26">
        <v>9</v>
      </c>
      <c r="O119" s="70"/>
      <c r="P119" s="86">
        <v>0</v>
      </c>
      <c r="Q119" s="70" t="s">
        <v>124</v>
      </c>
      <c r="R119" s="99">
        <f>K119/1000*'Wskaźniki!'!$D$33+L119*'Wskaźniki!'!$C$29*'Wskaźniki!'!$D$29+M119/1000*'Wskaźniki!'!$C$30*'Wskaźniki!'!$D$30+N119*'Wskaźniki!'!$C$32*'Wskaźniki!'!$D$32+O119/1000*'Wskaźniki!'!$C$37*'Wskaźniki!'!$C$31*'Wskaźniki!'!$D$31+P119*'Wskaźniki!'!$C$34*'Wskaźniki!'!$D$34</f>
        <v>2.576424732</v>
      </c>
      <c r="S119" s="92">
        <f>L119/1000000*'Wskaźniki!'!$J$32*'Wskaźniki!'!$C$29+M119/1000000000*'Wskaźniki!'!$C$30*'Wskaźniki!'!$K$32+N119*'Wskaźniki!'!$C$32/1000000*'Wskaźniki!'!$M$32+O119/1000*'Wskaźniki!'!$C$37*'Wskaźniki!'!$C$31*'Wskaźniki!'!$L$32/1000000+P119*'Wskaźniki!'!$K$32/1000000*'Wskaźniki!'!$C$34</f>
        <v>3.5099999999999999E-2</v>
      </c>
      <c r="T119" s="89">
        <f>(L119/1000*'Wskaźniki!'!$C$29*'Wskaźniki!'!$J$31+M119/1000*'Wskaźniki!'!$C$30*'Wskaźniki!'!$K$32+N119/1000*'Wskaźniki!'!$C$32*'Wskaźniki!'!$M$31)/1000+O119/1000*'Wskaźniki!'!$C$37*'Wskaźniki!'!$C$31*'Wskaźniki!'!$L$31/1000000+P119/1000000*'Wskaźniki!'!$K$31*'Wskaźniki!'!$C$34</f>
        <v>0.11372400000000001</v>
      </c>
      <c r="U119" s="96">
        <f>K119/1000*'Wskaźniki!'!$C$33+L119*'Wskaźniki!'!$C$29+M119/1000*'Wskaźniki!'!$C$30+N119*'Wskaźniki!'!$C$32+O119/1000*'Wskaźniki!'!$C$37*'Wskaźniki!'!$C$31+P119*'Wskaźniki!'!$C$34</f>
        <v>156.27030000000002</v>
      </c>
    </row>
    <row r="120" spans="1:21" ht="15.75" customHeight="1" x14ac:dyDescent="0.25">
      <c r="A120" s="3">
        <v>116</v>
      </c>
      <c r="B120" s="3" t="s">
        <v>1455</v>
      </c>
      <c r="C120" s="70">
        <v>3</v>
      </c>
      <c r="D120" s="70">
        <v>170</v>
      </c>
      <c r="E120" s="67" t="s">
        <v>126</v>
      </c>
      <c r="F120" s="3" t="s">
        <v>15</v>
      </c>
      <c r="G120" s="3" t="s">
        <v>12</v>
      </c>
      <c r="H120" s="3" t="s">
        <v>13</v>
      </c>
      <c r="I120" s="181" t="s">
        <v>124</v>
      </c>
      <c r="J120" s="70" t="s">
        <v>20</v>
      </c>
      <c r="K120" s="70">
        <v>3122</v>
      </c>
      <c r="L120" s="111">
        <v>0</v>
      </c>
      <c r="M120" s="70">
        <v>0</v>
      </c>
      <c r="N120" s="26">
        <v>5</v>
      </c>
      <c r="O120" s="70"/>
      <c r="P120" s="86">
        <v>0</v>
      </c>
      <c r="Q120" s="70" t="s">
        <v>125</v>
      </c>
      <c r="R120" s="99">
        <f>K120/1000*'Wskaźniki!'!$D$33+L120*'Wskaźniki!'!$C$29*'Wskaźniki!'!$D$29+M120/1000*'Wskaźniki!'!$C$30*'Wskaźniki!'!$D$30+N120*'Wskaźniki!'!$C$32*'Wskaźniki!'!$D$32+O120/1000*'Wskaźniki!'!$C$37*'Wskaźniki!'!$C$31*'Wskaźniki!'!$D$31+P120*'Wskaźniki!'!$C$34*'Wskaźniki!'!$D$34</f>
        <v>2.5350640000000002</v>
      </c>
      <c r="S120" s="92">
        <f>L120/1000000*'Wskaźniki!'!$J$32*'Wskaźniki!'!$C$29+M120/1000000000*'Wskaźniki!'!$C$30*'Wskaźniki!'!$K$32+N120*'Wskaźniki!'!$C$32/1000000*'Wskaźniki!'!$M$32+O120/1000*'Wskaźniki!'!$C$37*'Wskaźniki!'!$C$31*'Wskaźniki!'!$L$32/1000000+P120*'Wskaźniki!'!$K$32/1000000*'Wskaźniki!'!$C$34</f>
        <v>1.95E-2</v>
      </c>
      <c r="T120" s="89">
        <f>(L120/1000*'Wskaźniki!'!$C$29*'Wskaźniki!'!$J$31+M120/1000*'Wskaźniki!'!$C$30*'Wskaźniki!'!$K$32+N120/1000*'Wskaźniki!'!$C$32*'Wskaźniki!'!$M$31)/1000+O120/1000*'Wskaźniki!'!$C$37*'Wskaźniki!'!$C$31*'Wskaźniki!'!$L$31/1000000+P120/1000000*'Wskaźniki!'!$K$31*'Wskaźniki!'!$C$34</f>
        <v>6.318E-2</v>
      </c>
      <c r="U120" s="96">
        <f>K120/1000*'Wskaźniki!'!$C$33+L120*'Wskaźniki!'!$C$29+M120/1000*'Wskaźniki!'!$C$30+N120*'Wskaźniki!'!$C$32+O120/1000*'Wskaźniki!'!$C$37*'Wskaźniki!'!$C$31+P120*'Wskaźniki!'!$C$34</f>
        <v>89.239199999999997</v>
      </c>
    </row>
    <row r="121" spans="1:21" x14ac:dyDescent="0.25">
      <c r="A121" s="3">
        <v>117</v>
      </c>
      <c r="B121" s="3" t="s">
        <v>1455</v>
      </c>
      <c r="C121" s="70">
        <v>2</v>
      </c>
      <c r="D121" s="70">
        <v>90</v>
      </c>
      <c r="E121" s="67" t="s">
        <v>123</v>
      </c>
      <c r="F121" s="3"/>
      <c r="G121" s="3" t="s">
        <v>12</v>
      </c>
      <c r="H121" s="3" t="s">
        <v>13</v>
      </c>
      <c r="I121" s="69" t="s">
        <v>124</v>
      </c>
      <c r="J121" s="70" t="s">
        <v>19</v>
      </c>
      <c r="K121" s="70">
        <v>1200</v>
      </c>
      <c r="L121" s="111">
        <v>0</v>
      </c>
      <c r="M121" s="70">
        <v>130</v>
      </c>
      <c r="N121" s="26">
        <v>13</v>
      </c>
      <c r="O121" s="70"/>
      <c r="P121" s="86">
        <v>0</v>
      </c>
      <c r="Q121" s="70" t="s">
        <v>124</v>
      </c>
      <c r="R121" s="99">
        <f>K121/1000*'Wskaźniki!'!$D$33+L121*'Wskaźniki!'!$C$29*'Wskaźniki!'!$D$29+M121/1000*'Wskaźniki!'!$C$30*'Wskaźniki!'!$D$30+N121*'Wskaźniki!'!$C$32*'Wskaźniki!'!$D$32+O121/1000*'Wskaźniki!'!$C$37*'Wskaźniki!'!$C$31*'Wskaźniki!'!$D$31+P121*'Wskaźniki!'!$C$34*'Wskaźniki!'!$D$34</f>
        <v>1.358424732</v>
      </c>
      <c r="S121" s="92">
        <f>L121/1000000*'Wskaźniki!'!$J$32*'Wskaźniki!'!$C$29+M121/1000000000*'Wskaźniki!'!$C$30*'Wskaźniki!'!$K$32+N121*'Wskaźniki!'!$C$32/1000000*'Wskaźniki!'!$M$32+O121/1000*'Wskaźniki!'!$C$37*'Wskaźniki!'!$C$31*'Wskaźniki!'!$L$32/1000000+P121*'Wskaźniki!'!$K$32/1000000*'Wskaźniki!'!$C$34</f>
        <v>5.0700000000000002E-2</v>
      </c>
      <c r="T121" s="89">
        <f>(L121/1000*'Wskaźniki!'!$C$29*'Wskaźniki!'!$J$31+M121/1000*'Wskaźniki!'!$C$30*'Wskaźniki!'!$K$32+N121/1000*'Wskaźniki!'!$C$32*'Wskaźniki!'!$M$31)/1000+O121/1000*'Wskaźniki!'!$C$37*'Wskaźniki!'!$C$31*'Wskaźniki!'!$L$31/1000000+P121/1000000*'Wskaźniki!'!$K$31*'Wskaźniki!'!$C$34</f>
        <v>0.16426799999999997</v>
      </c>
      <c r="U121" s="96">
        <f>K121/1000*'Wskaźniki!'!$C$33+L121*'Wskaźniki!'!$C$29+M121/1000*'Wskaźniki!'!$C$30+N121*'Wskaźniki!'!$C$32+O121/1000*'Wskaźniki!'!$C$37*'Wskaźniki!'!$C$31+P121*'Wskaźniki!'!$C$34</f>
        <v>213.27029999999999</v>
      </c>
    </row>
    <row r="122" spans="1:21" x14ac:dyDescent="0.25">
      <c r="A122" s="3">
        <v>118</v>
      </c>
      <c r="B122" s="3" t="s">
        <v>1455</v>
      </c>
      <c r="C122" s="70">
        <v>4</v>
      </c>
      <c r="D122" s="70">
        <v>150</v>
      </c>
      <c r="E122" s="67" t="s">
        <v>123</v>
      </c>
      <c r="F122" s="3"/>
      <c r="G122" s="3" t="s">
        <v>12</v>
      </c>
      <c r="H122" s="3" t="s">
        <v>13</v>
      </c>
      <c r="I122" s="69" t="s">
        <v>124</v>
      </c>
      <c r="J122" s="70" t="s">
        <v>18</v>
      </c>
      <c r="K122" s="70">
        <v>1900</v>
      </c>
      <c r="L122" s="111">
        <v>3</v>
      </c>
      <c r="M122" s="70">
        <v>130</v>
      </c>
      <c r="N122" s="26">
        <v>1.25</v>
      </c>
      <c r="O122" s="70"/>
      <c r="P122" s="86">
        <v>0</v>
      </c>
      <c r="Q122" s="70" t="s">
        <v>124</v>
      </c>
      <c r="R122" s="99">
        <f>K122/1000*'Wskaźniki!'!$D$33+L122*'Wskaźniki!'!$C$29*'Wskaźniki!'!$D$29+M122/1000*'Wskaźniki!'!$C$30*'Wskaźniki!'!$D$30+N122*'Wskaźniki!'!$C$32*'Wskaźniki!'!$D$32+O122/1000*'Wskaźniki!'!$C$37*'Wskaźniki!'!$C$31*'Wskaźniki!'!$D$31+P122*'Wskaźniki!'!$C$34*'Wskaźniki!'!$D$34</f>
        <v>9.2437521320000009</v>
      </c>
      <c r="S122" s="92">
        <f>L122/1000000*'Wskaźniki!'!$J$32*'Wskaźniki!'!$C$29+M122/1000000000*'Wskaźniki!'!$C$30*'Wskaźniki!'!$K$32+N122*'Wskaźniki!'!$C$32/1000000*'Wskaźniki!'!$M$32+O122/1000*'Wskaźniki!'!$C$37*'Wskaźniki!'!$C$31*'Wskaźniki!'!$L$32/1000000+P122*'Wskaźniki!'!$K$32/1000000*'Wskaźniki!'!$C$34</f>
        <v>2.5878300000000003E-2</v>
      </c>
      <c r="T122" s="89">
        <f>(L122/1000*'Wskaźniki!'!$C$29*'Wskaźniki!'!$J$31+M122/1000*'Wskaźniki!'!$C$30*'Wskaźniki!'!$K$32+N122/1000*'Wskaźniki!'!$C$32*'Wskaźniki!'!$M$31)/1000+O122/1000*'Wskaźniki!'!$C$37*'Wskaźniki!'!$C$31*'Wskaźniki!'!$L$31/1000000+P122/1000000*'Wskaźniki!'!$K$31*'Wskaźniki!'!$C$34</f>
        <v>4.5355199999999998E-2</v>
      </c>
      <c r="U122" s="96">
        <f>K122/1000*'Wskaźniki!'!$C$33+L122*'Wskaźniki!'!$C$29+M122/1000*'Wskaźniki!'!$C$30+N122*'Wskaźniki!'!$C$32+O122/1000*'Wskaźniki!'!$C$37*'Wskaźniki!'!$C$31+P122*'Wskaźniki!'!$C$34</f>
        <v>110.2803</v>
      </c>
    </row>
    <row r="123" spans="1:21" x14ac:dyDescent="0.25">
      <c r="A123" s="3">
        <v>119</v>
      </c>
      <c r="B123" s="3" t="s">
        <v>1455</v>
      </c>
      <c r="C123" s="70">
        <v>3</v>
      </c>
      <c r="D123" s="70">
        <v>150</v>
      </c>
      <c r="E123" s="67" t="s">
        <v>123</v>
      </c>
      <c r="F123" s="3"/>
      <c r="G123" s="3" t="s">
        <v>12</v>
      </c>
      <c r="H123" s="3" t="s">
        <v>13</v>
      </c>
      <c r="I123" s="69" t="s">
        <v>124</v>
      </c>
      <c r="J123" s="70" t="s">
        <v>20</v>
      </c>
      <c r="K123" s="70">
        <v>2700</v>
      </c>
      <c r="L123" s="111">
        <v>2</v>
      </c>
      <c r="M123" s="70">
        <v>70</v>
      </c>
      <c r="N123" s="26">
        <v>2</v>
      </c>
      <c r="O123" s="70"/>
      <c r="P123" s="86">
        <v>0</v>
      </c>
      <c r="Q123" s="70" t="s">
        <v>124</v>
      </c>
      <c r="R123" s="99">
        <f>K123/1000*'Wskaźniki!'!$D$33+L123*'Wskaźniki!'!$C$29*'Wskaźniki!'!$D$29+M123/1000*'Wskaźniki!'!$C$30*'Wskaźniki!'!$D$30+N123*'Wskaźniki!'!$C$32*'Wskaźniki!'!$D$32+O123/1000*'Wskaźniki!'!$C$37*'Wskaźniki!'!$C$31*'Wskaźniki!'!$D$31+P123*'Wskaźniki!'!$C$34*'Wskaźniki!'!$D$34</f>
        <v>7.277134148</v>
      </c>
      <c r="S123" s="92">
        <f>L123/1000000*'Wskaźniki!'!$J$32*'Wskaźniki!'!$C$29+M123/1000000000*'Wskaźniki!'!$C$30*'Wskaźniki!'!$K$32+N123*'Wskaźniki!'!$C$32/1000000*'Wskaźniki!'!$M$32+O123/1000*'Wskaźniki!'!$C$37*'Wskaźniki!'!$C$31*'Wskaźniki!'!$L$32/1000000+P123*'Wskaźniki!'!$K$32/1000000*'Wskaźniki!'!$C$34</f>
        <v>2.1802200000000001E-2</v>
      </c>
      <c r="T123" s="89">
        <f>(L123/1000*'Wskaźniki!'!$C$29*'Wskaźniki!'!$J$31+M123/1000*'Wskaźniki!'!$C$30*'Wskaźniki!'!$K$32+N123/1000*'Wskaźniki!'!$C$32*'Wskaźniki!'!$M$31)/1000+O123/1000*'Wskaźniki!'!$C$37*'Wskaźniki!'!$C$31*'Wskaźniki!'!$L$31/1000000+P123/1000000*'Wskaźniki!'!$K$31*'Wskaźniki!'!$C$34</f>
        <v>4.4978799999999999E-2</v>
      </c>
      <c r="U123" s="96">
        <f>K123/1000*'Wskaźniki!'!$C$33+L123*'Wskaźniki!'!$C$29+M123/1000*'Wskaźniki!'!$C$30+N123*'Wskaźniki!'!$C$32+O123/1000*'Wskaźniki!'!$C$37*'Wskaźniki!'!$C$31+P123*'Wskaźniki!'!$C$34</f>
        <v>96.091700000000003</v>
      </c>
    </row>
    <row r="124" spans="1:21" x14ac:dyDescent="0.25">
      <c r="A124" s="3">
        <v>120</v>
      </c>
      <c r="B124" s="3" t="s">
        <v>1455</v>
      </c>
      <c r="C124" s="70">
        <v>4</v>
      </c>
      <c r="D124" s="70">
        <v>70</v>
      </c>
      <c r="E124" s="67" t="s">
        <v>126</v>
      </c>
      <c r="F124" s="3" t="s">
        <v>1450</v>
      </c>
      <c r="G124" s="3"/>
      <c r="H124" s="3"/>
      <c r="I124" s="69" t="s">
        <v>124</v>
      </c>
      <c r="J124" s="70" t="s">
        <v>20</v>
      </c>
      <c r="K124" s="70">
        <v>1600</v>
      </c>
      <c r="L124" s="111">
        <v>0</v>
      </c>
      <c r="M124" s="70">
        <v>70</v>
      </c>
      <c r="N124" s="26">
        <v>6.5</v>
      </c>
      <c r="O124" s="70"/>
      <c r="P124" s="86">
        <v>0</v>
      </c>
      <c r="Q124" s="70" t="s">
        <v>124</v>
      </c>
      <c r="R124" s="99">
        <f>K124/1000*'Wskaźniki!'!$D$33+L124*'Wskaźniki!'!$C$29*'Wskaźniki!'!$D$29+M124/1000*'Wskaźniki!'!$C$30*'Wskaźniki!'!$D$30+N124*'Wskaźniki!'!$C$32*'Wskaźniki!'!$D$32+O124/1000*'Wskaźniki!'!$C$37*'Wskaźniki!'!$C$31*'Wskaźniki!'!$D$31+P124*'Wskaźniki!'!$C$34*'Wskaźniki!'!$D$34</f>
        <v>1.5059825480000002</v>
      </c>
      <c r="S124" s="92">
        <f>L124/1000000*'Wskaźniki!'!$J$32*'Wskaźniki!'!$C$29+M124/1000000000*'Wskaźniki!'!$C$30*'Wskaźniki!'!$K$32+N124*'Wskaźniki!'!$C$32/1000000*'Wskaźniki!'!$M$32+O124/1000*'Wskaźniki!'!$C$37*'Wskaźniki!'!$C$31*'Wskaźniki!'!$L$32/1000000+P124*'Wskaźniki!'!$K$32/1000000*'Wskaźniki!'!$C$34</f>
        <v>2.5350000000000001E-2</v>
      </c>
      <c r="T124" s="89">
        <f>(L124/1000*'Wskaźniki!'!$C$29*'Wskaźniki!'!$J$31+M124/1000*'Wskaźniki!'!$C$30*'Wskaźniki!'!$K$32+N124/1000*'Wskaźniki!'!$C$32*'Wskaźniki!'!$M$31)/1000+O124/1000*'Wskaźniki!'!$C$37*'Wskaźniki!'!$C$31*'Wskaźniki!'!$L$31/1000000+P124/1000000*'Wskaźniki!'!$K$31*'Wskaźniki!'!$C$34</f>
        <v>8.2133999999999985E-2</v>
      </c>
      <c r="U124" s="96">
        <f>K124/1000*'Wskaźniki!'!$C$33+L124*'Wskaźniki!'!$C$29+M124/1000*'Wskaźniki!'!$C$30+N124*'Wskaźniki!'!$C$32+O124/1000*'Wskaźniki!'!$C$37*'Wskaźniki!'!$C$31+P124*'Wskaźniki!'!$C$34</f>
        <v>110.4717</v>
      </c>
    </row>
    <row r="125" spans="1:21" x14ac:dyDescent="0.25">
      <c r="A125" s="3">
        <v>121</v>
      </c>
      <c r="B125" s="3" t="s">
        <v>1455</v>
      </c>
      <c r="C125" s="70">
        <v>5</v>
      </c>
      <c r="D125" s="70">
        <v>230</v>
      </c>
      <c r="E125" s="67" t="s">
        <v>123</v>
      </c>
      <c r="F125" s="3"/>
      <c r="G125" s="3" t="s">
        <v>12</v>
      </c>
      <c r="H125" s="3" t="s">
        <v>13</v>
      </c>
      <c r="I125" s="69" t="s">
        <v>124</v>
      </c>
      <c r="J125" s="70" t="s">
        <v>18</v>
      </c>
      <c r="K125" s="70">
        <v>3600</v>
      </c>
      <c r="L125" s="111">
        <v>3</v>
      </c>
      <c r="M125" s="70">
        <v>130</v>
      </c>
      <c r="N125" s="26">
        <v>0.75</v>
      </c>
      <c r="O125" s="70"/>
      <c r="P125" s="86">
        <v>0</v>
      </c>
      <c r="Q125" s="70" t="s">
        <v>124</v>
      </c>
      <c r="R125" s="99">
        <f>K125/1000*'Wskaźniki!'!$D$33+L125*'Wskaźniki!'!$C$29*'Wskaźniki!'!$D$29+M125/1000*'Wskaźniki!'!$C$30*'Wskaźniki!'!$D$30+N125*'Wskaźniki!'!$C$32*'Wskaźniki!'!$D$32+O125/1000*'Wskaźniki!'!$C$37*'Wskaźniki!'!$C$31*'Wskaźniki!'!$D$31+P125*'Wskaźniki!'!$C$34*'Wskaźniki!'!$D$34</f>
        <v>10.624152132000001</v>
      </c>
      <c r="S125" s="92">
        <f>L125/1000000*'Wskaźniki!'!$J$32*'Wskaźniki!'!$C$29+M125/1000000000*'Wskaźniki!'!$C$30*'Wskaźniki!'!$K$32+N125*'Wskaźniki!'!$C$32/1000000*'Wskaźniki!'!$M$32+O125/1000*'Wskaźniki!'!$C$37*'Wskaźniki!'!$C$31*'Wskaźniki!'!$L$32/1000000+P125*'Wskaźniki!'!$K$32/1000000*'Wskaźniki!'!$C$34</f>
        <v>2.3928300000000003E-2</v>
      </c>
      <c r="T125" s="89">
        <f>(L125/1000*'Wskaźniki!'!$C$29*'Wskaźniki!'!$J$31+M125/1000*'Wskaźniki!'!$C$30*'Wskaźniki!'!$K$32+N125/1000*'Wskaźniki!'!$C$32*'Wskaźniki!'!$M$31)/1000+O125/1000*'Wskaźniki!'!$C$37*'Wskaźniki!'!$C$31*'Wskaźniki!'!$L$31/1000000+P125/1000000*'Wskaźniki!'!$K$31*'Wskaźniki!'!$C$34</f>
        <v>3.9037200000000001E-2</v>
      </c>
      <c r="U125" s="96">
        <f>K125/1000*'Wskaźniki!'!$C$33+L125*'Wskaźniki!'!$C$29+M125/1000*'Wskaźniki!'!$C$30+N125*'Wskaźniki!'!$C$32+O125/1000*'Wskaźniki!'!$C$37*'Wskaźniki!'!$C$31+P125*'Wskaźniki!'!$C$34</f>
        <v>108.6003</v>
      </c>
    </row>
    <row r="126" spans="1:21" x14ac:dyDescent="0.25">
      <c r="A126" s="3">
        <v>122</v>
      </c>
      <c r="B126" s="3" t="s">
        <v>1455</v>
      </c>
      <c r="C126" s="70">
        <v>4</v>
      </c>
      <c r="D126" s="70">
        <v>120</v>
      </c>
      <c r="E126" s="67" t="s">
        <v>123</v>
      </c>
      <c r="F126" s="3"/>
      <c r="G126" s="3" t="s">
        <v>12</v>
      </c>
      <c r="H126" s="3" t="s">
        <v>13</v>
      </c>
      <c r="I126" s="69" t="s">
        <v>124</v>
      </c>
      <c r="J126" s="70" t="s">
        <v>20</v>
      </c>
      <c r="K126" s="70">
        <v>2900</v>
      </c>
      <c r="L126" s="111">
        <v>5</v>
      </c>
      <c r="M126" s="70">
        <v>130</v>
      </c>
      <c r="N126" s="26">
        <v>0</v>
      </c>
      <c r="O126" s="70"/>
      <c r="P126" s="86">
        <v>0</v>
      </c>
      <c r="Q126" s="70" t="s">
        <v>124</v>
      </c>
      <c r="R126" s="99">
        <f>K126/1000*'Wskaźniki!'!$D$33+L126*'Wskaźniki!'!$C$29*'Wskaźniki!'!$D$29+M126/1000*'Wskaźniki!'!$C$30*'Wskaźniki!'!$D$30+N126*'Wskaźniki!'!$C$32*'Wskaźniki!'!$D$32+O126/1000*'Wskaźniki!'!$C$37*'Wskaźniki!'!$C$31*'Wskaźniki!'!$D$31+P126*'Wskaźniki!'!$C$34*'Wskaźniki!'!$D$34</f>
        <v>14.933703732000001</v>
      </c>
      <c r="S126" s="92">
        <f>L126/1000000*'Wskaźniki!'!$J$32*'Wskaźniki!'!$C$29+M126/1000000000*'Wskaźniki!'!$C$30*'Wskaźniki!'!$K$32+N126*'Wskaźniki!'!$C$32/1000000*'Wskaźniki!'!$M$32+O126/1000*'Wskaźniki!'!$C$37*'Wskaźniki!'!$C$31*'Wskaźniki!'!$L$32/1000000+P126*'Wskaźniki!'!$K$32/1000000*'Wskaźniki!'!$C$34</f>
        <v>3.5005500000000002E-2</v>
      </c>
      <c r="T126" s="89">
        <f>(L126/1000*'Wskaźniki!'!$C$29*'Wskaźniki!'!$J$31+M126/1000*'Wskaźniki!'!$C$30*'Wskaźniki!'!$K$32+N126/1000*'Wskaźniki!'!$C$32*'Wskaźniki!'!$M$31)/1000+O126/1000*'Wskaźniki!'!$C$37*'Wskaźniki!'!$C$31*'Wskaźniki!'!$L$31/1000000+P126/1000000*'Wskaźniki!'!$K$31*'Wskaźniki!'!$C$34</f>
        <v>4.9266999999999998E-2</v>
      </c>
      <c r="U126" s="96">
        <f>K126/1000*'Wskaźniki!'!$C$33+L126*'Wskaźniki!'!$C$29+M126/1000*'Wskaźniki!'!$C$30+N126*'Wskaźniki!'!$C$32+O126/1000*'Wskaźniki!'!$C$37*'Wskaźniki!'!$C$31+P126*'Wskaźniki!'!$C$34</f>
        <v>146.24029999999999</v>
      </c>
    </row>
    <row r="127" spans="1:21" ht="45" customHeight="1" x14ac:dyDescent="0.25">
      <c r="A127" s="3">
        <v>123</v>
      </c>
      <c r="B127" s="3" t="s">
        <v>1456</v>
      </c>
      <c r="C127" s="70">
        <v>2</v>
      </c>
      <c r="D127" s="70">
        <v>90</v>
      </c>
      <c r="E127" s="67" t="s">
        <v>123</v>
      </c>
      <c r="F127" s="3"/>
      <c r="G127" s="3" t="s">
        <v>12</v>
      </c>
      <c r="H127" s="3" t="s">
        <v>13</v>
      </c>
      <c r="I127" s="69" t="s">
        <v>1457</v>
      </c>
      <c r="J127" s="70" t="s">
        <v>18</v>
      </c>
      <c r="K127" s="70">
        <v>1100</v>
      </c>
      <c r="L127" s="111">
        <v>3</v>
      </c>
      <c r="M127" s="70">
        <v>70</v>
      </c>
      <c r="N127" s="26">
        <v>2</v>
      </c>
      <c r="O127" s="70"/>
      <c r="P127" s="86">
        <v>0</v>
      </c>
      <c r="Q127" s="70" t="s">
        <v>125</v>
      </c>
      <c r="R127" s="99">
        <f>K127/1000*'Wskaźniki!'!$D$33+L127*'Wskaźniki!'!$C$29*'Wskaźniki!'!$D$29+M127/1000*'Wskaźniki!'!$C$30*'Wskaźniki!'!$D$30+N127*'Wskaźniki!'!$C$32*'Wskaźniki!'!$D$32+O127/1000*'Wskaźniki!'!$C$37*'Wskaźniki!'!$C$31*'Wskaźniki!'!$D$31+P127*'Wskaźniki!'!$C$34*'Wskaźniki!'!$D$34</f>
        <v>8.4169099479999989</v>
      </c>
      <c r="S127" s="92">
        <f>L127/1000000*'Wskaźniki!'!$J$32*'Wskaźniki!'!$C$29+M127/1000000000*'Wskaźniki!'!$C$30*'Wskaźniki!'!$K$32+N127*'Wskaźniki!'!$C$32/1000000*'Wskaźniki!'!$M$32+O127/1000*'Wskaźniki!'!$C$37*'Wskaźniki!'!$C$31*'Wskaźniki!'!$L$32/1000000+P127*'Wskaźniki!'!$K$32/1000000*'Wskaźniki!'!$C$34</f>
        <v>2.8803300000000004E-2</v>
      </c>
      <c r="T127" s="89">
        <f>(L127/1000*'Wskaźniki!'!$C$29*'Wskaźniki!'!$J$31+M127/1000*'Wskaźniki!'!$C$30*'Wskaźniki!'!$K$32+N127/1000*'Wskaźniki!'!$C$32*'Wskaźniki!'!$M$31)/1000+O127/1000*'Wskaźniki!'!$C$37*'Wskaźniki!'!$C$31*'Wskaźniki!'!$L$31/1000000+P127/1000000*'Wskaźniki!'!$K$31*'Wskaźniki!'!$C$34</f>
        <v>5.4832199999999998E-2</v>
      </c>
      <c r="U127" s="96">
        <f>K127/1000*'Wskaźniki!'!$C$33+L127*'Wskaźniki!'!$C$29+M127/1000*'Wskaźniki!'!$C$30+N127*'Wskaźniki!'!$C$32+O127/1000*'Wskaźniki!'!$C$37*'Wskaźniki!'!$C$31+P127*'Wskaźniki!'!$C$34</f>
        <v>116.26169999999999</v>
      </c>
    </row>
    <row r="128" spans="1:21" x14ac:dyDescent="0.25">
      <c r="A128" s="3">
        <v>124</v>
      </c>
      <c r="B128" s="3" t="s">
        <v>1456</v>
      </c>
      <c r="C128" s="70">
        <v>6</v>
      </c>
      <c r="D128" s="70">
        <v>130</v>
      </c>
      <c r="E128" s="67" t="s">
        <v>123</v>
      </c>
      <c r="F128" s="3"/>
      <c r="G128" s="3" t="s">
        <v>12</v>
      </c>
      <c r="H128" s="3" t="s">
        <v>13</v>
      </c>
      <c r="I128" s="69" t="s">
        <v>124</v>
      </c>
      <c r="J128" s="70" t="s">
        <v>20</v>
      </c>
      <c r="K128" s="70">
        <v>2700</v>
      </c>
      <c r="L128" s="111">
        <v>3</v>
      </c>
      <c r="M128" s="70">
        <v>130</v>
      </c>
      <c r="N128" s="26">
        <v>2.5</v>
      </c>
      <c r="O128" s="70"/>
      <c r="P128" s="86">
        <v>0</v>
      </c>
      <c r="Q128" s="70" t="s">
        <v>124</v>
      </c>
      <c r="R128" s="99">
        <f>K128/1000*'Wskaźniki!'!$D$33+L128*'Wskaźniki!'!$C$29*'Wskaźniki!'!$D$29+M128/1000*'Wskaźniki!'!$C$30*'Wskaźniki!'!$D$30+N128*'Wskaźniki!'!$C$32*'Wskaźniki!'!$D$32+O128/1000*'Wskaźniki!'!$C$37*'Wskaźniki!'!$C$31*'Wskaźniki!'!$D$31+P128*'Wskaźniki!'!$C$34*'Wskaźniki!'!$D$34</f>
        <v>9.8933521320000004</v>
      </c>
      <c r="S128" s="92">
        <f>L128/1000000*'Wskaźniki!'!$J$32*'Wskaźniki!'!$C$29+M128/1000000000*'Wskaźniki!'!$C$30*'Wskaźniki!'!$K$32+N128*'Wskaźniki!'!$C$32/1000000*'Wskaźniki!'!$M$32+O128/1000*'Wskaźniki!'!$C$37*'Wskaźniki!'!$C$31*'Wskaźniki!'!$L$32/1000000+P128*'Wskaźniki!'!$K$32/1000000*'Wskaźniki!'!$C$34</f>
        <v>3.0753300000000004E-2</v>
      </c>
      <c r="T128" s="89">
        <f>(L128/1000*'Wskaźniki!'!$C$29*'Wskaźniki!'!$J$31+M128/1000*'Wskaźniki!'!$C$30*'Wskaźniki!'!$K$32+N128/1000*'Wskaźniki!'!$C$32*'Wskaźniki!'!$M$31)/1000+O128/1000*'Wskaźniki!'!$C$37*'Wskaźniki!'!$C$31*'Wskaźniki!'!$L$31/1000000+P128/1000000*'Wskaźniki!'!$K$31*'Wskaźniki!'!$C$34</f>
        <v>6.1150199999999995E-2</v>
      </c>
      <c r="U128" s="96">
        <f>K128/1000*'Wskaźniki!'!$C$33+L128*'Wskaźniki!'!$C$29+M128/1000*'Wskaźniki!'!$C$30+N128*'Wskaźniki!'!$C$32+O128/1000*'Wskaźniki!'!$C$37*'Wskaźniki!'!$C$31+P128*'Wskaźniki!'!$C$34</f>
        <v>132.66030000000001</v>
      </c>
    </row>
    <row r="129" spans="1:21" x14ac:dyDescent="0.25">
      <c r="A129" s="3">
        <v>125</v>
      </c>
      <c r="B129" s="3" t="s">
        <v>1456</v>
      </c>
      <c r="C129" s="70">
        <v>5</v>
      </c>
      <c r="D129" s="70">
        <v>250</v>
      </c>
      <c r="E129" s="67" t="s">
        <v>123</v>
      </c>
      <c r="F129" s="3"/>
      <c r="G129" s="3" t="s">
        <v>12</v>
      </c>
      <c r="H129" s="3" t="s">
        <v>13</v>
      </c>
      <c r="I129" s="69" t="s">
        <v>124</v>
      </c>
      <c r="J129" s="70" t="s">
        <v>20</v>
      </c>
      <c r="K129" s="70">
        <v>2200</v>
      </c>
      <c r="L129" s="111">
        <v>4</v>
      </c>
      <c r="M129" s="70">
        <v>130</v>
      </c>
      <c r="N129" s="26">
        <v>1</v>
      </c>
      <c r="O129" s="70"/>
      <c r="P129" s="86">
        <v>0</v>
      </c>
      <c r="Q129" s="70" t="s">
        <v>124</v>
      </c>
      <c r="R129" s="99">
        <f>K129/1000*'Wskaźniki!'!$D$33+L129*'Wskaźniki!'!$C$29*'Wskaźniki!'!$D$29+M129/1000*'Wskaźniki!'!$C$30*'Wskaźniki!'!$D$30+N129*'Wskaźniki!'!$C$32*'Wskaźniki!'!$D$32+O129/1000*'Wskaźniki!'!$C$37*'Wskaźniki!'!$C$31*'Wskaźniki!'!$D$31+P129*'Wskaźniki!'!$C$34*'Wskaźniki!'!$D$34</f>
        <v>11.926327932000001</v>
      </c>
      <c r="S129" s="92">
        <f>L129/1000000*'Wskaźniki!'!$J$32*'Wskaźniki!'!$C$29+M129/1000000000*'Wskaźniki!'!$C$30*'Wskaźniki!'!$K$32+N129*'Wskaźniki!'!$C$32/1000000*'Wskaźniki!'!$M$32+O129/1000*'Wskaźniki!'!$C$37*'Wskaźniki!'!$C$31*'Wskaźniki!'!$L$32/1000000+P129*'Wskaźniki!'!$K$32/1000000*'Wskaźniki!'!$C$34</f>
        <v>3.1904399999999999E-2</v>
      </c>
      <c r="T129" s="89">
        <f>(L129/1000*'Wskaźniki!'!$C$29*'Wskaźniki!'!$J$31+M129/1000*'Wskaźniki!'!$C$30*'Wskaźniki!'!$K$32+N129/1000*'Wskaźniki!'!$C$32*'Wskaźniki!'!$M$31)/1000+O129/1000*'Wskaźniki!'!$C$37*'Wskaźniki!'!$C$31*'Wskaźniki!'!$L$31/1000000+P129/1000000*'Wskaźniki!'!$K$31*'Wskaźniki!'!$C$34</f>
        <v>5.2049600000000001E-2</v>
      </c>
      <c r="U129" s="96">
        <f>K129/1000*'Wskaźniki!'!$C$33+L129*'Wskaźniki!'!$C$29+M129/1000*'Wskaźniki!'!$C$30+N129*'Wskaźniki!'!$C$32+O129/1000*'Wskaźniki!'!$C$37*'Wskaźniki!'!$C$31+P129*'Wskaźniki!'!$C$34</f>
        <v>133.3903</v>
      </c>
    </row>
    <row r="130" spans="1:21" x14ac:dyDescent="0.25">
      <c r="A130" s="3">
        <v>126</v>
      </c>
      <c r="B130" s="3" t="s">
        <v>1456</v>
      </c>
      <c r="C130" s="70">
        <v>3</v>
      </c>
      <c r="D130" s="70">
        <v>65</v>
      </c>
      <c r="E130" s="67" t="s">
        <v>123</v>
      </c>
      <c r="F130" s="3"/>
      <c r="G130" s="3" t="s">
        <v>12</v>
      </c>
      <c r="H130" s="3" t="s">
        <v>13</v>
      </c>
      <c r="I130" s="69" t="s">
        <v>124</v>
      </c>
      <c r="J130" s="70" t="s">
        <v>18</v>
      </c>
      <c r="K130" s="70">
        <v>900</v>
      </c>
      <c r="L130" s="111">
        <v>3</v>
      </c>
      <c r="M130" s="70">
        <v>70</v>
      </c>
      <c r="N130" s="26">
        <v>1.25</v>
      </c>
      <c r="O130" s="70"/>
      <c r="P130" s="86">
        <v>0</v>
      </c>
      <c r="Q130" s="70" t="s">
        <v>124</v>
      </c>
      <c r="R130" s="99">
        <f>K130/1000*'Wskaźniki!'!$D$33+L130*'Wskaźniki!'!$C$29*'Wskaźniki!'!$D$29+M130/1000*'Wskaźniki!'!$C$30*'Wskaźniki!'!$D$30+N130*'Wskaźniki!'!$C$32*'Wskaźniki!'!$D$32+O130/1000*'Wskaźniki!'!$C$37*'Wskaźniki!'!$C$31*'Wskaźniki!'!$D$31+P130*'Wskaźniki!'!$C$34*'Wskaźniki!'!$D$34</f>
        <v>8.254509947999999</v>
      </c>
      <c r="S130" s="92">
        <f>L130/1000000*'Wskaźniki!'!$J$32*'Wskaźniki!'!$C$29+M130/1000000000*'Wskaźniki!'!$C$30*'Wskaźniki!'!$K$32+N130*'Wskaźniki!'!$C$32/1000000*'Wskaźniki!'!$M$32+O130/1000*'Wskaźniki!'!$C$37*'Wskaźniki!'!$C$31*'Wskaźniki!'!$L$32/1000000+P130*'Wskaźniki!'!$K$32/1000000*'Wskaźniki!'!$C$34</f>
        <v>2.5878300000000003E-2</v>
      </c>
      <c r="T130" s="89">
        <f>(L130/1000*'Wskaźniki!'!$C$29*'Wskaźniki!'!$J$31+M130/1000*'Wskaźniki!'!$C$30*'Wskaźniki!'!$K$32+N130/1000*'Wskaźniki!'!$C$32*'Wskaźniki!'!$M$31)/1000+O130/1000*'Wskaźniki!'!$C$37*'Wskaźniki!'!$C$31*'Wskaźniki!'!$L$31/1000000+P130/1000000*'Wskaźniki!'!$K$31*'Wskaźniki!'!$C$34</f>
        <v>4.5355199999999998E-2</v>
      </c>
      <c r="U130" s="96">
        <f>K130/1000*'Wskaźniki!'!$C$33+L130*'Wskaźniki!'!$C$29+M130/1000*'Wskaźniki!'!$C$30+N130*'Wskaźniki!'!$C$32+O130/1000*'Wskaźniki!'!$C$37*'Wskaźniki!'!$C$31+P130*'Wskaźniki!'!$C$34</f>
        <v>103.84169999999999</v>
      </c>
    </row>
    <row r="131" spans="1:21" x14ac:dyDescent="0.25">
      <c r="A131" s="3">
        <v>127</v>
      </c>
      <c r="B131" s="3" t="s">
        <v>1456</v>
      </c>
      <c r="C131" s="70">
        <v>1</v>
      </c>
      <c r="D131" s="70">
        <v>85</v>
      </c>
      <c r="E131" s="67" t="s">
        <v>123</v>
      </c>
      <c r="F131" s="3"/>
      <c r="G131" s="3" t="s">
        <v>12</v>
      </c>
      <c r="H131" s="3" t="s">
        <v>1440</v>
      </c>
      <c r="I131" s="69" t="s">
        <v>124</v>
      </c>
      <c r="J131" s="70" t="s">
        <v>18</v>
      </c>
      <c r="K131" s="70">
        <v>1800</v>
      </c>
      <c r="L131" s="111">
        <v>3</v>
      </c>
      <c r="M131" s="70">
        <v>130</v>
      </c>
      <c r="N131" s="26">
        <v>0.75</v>
      </c>
      <c r="O131" s="70"/>
      <c r="P131" s="86">
        <v>0</v>
      </c>
      <c r="Q131" s="70" t="s">
        <v>124</v>
      </c>
      <c r="R131" s="99">
        <f>K131/1000*'Wskaźniki!'!$D$33+L131*'Wskaźniki!'!$C$29*'Wskaźniki!'!$D$29+M131/1000*'Wskaźniki!'!$C$30*'Wskaźniki!'!$D$30+N131*'Wskaźniki!'!$C$32*'Wskaźniki!'!$D$32+O131/1000*'Wskaźniki!'!$C$37*'Wskaźniki!'!$C$31*'Wskaźniki!'!$D$31+P131*'Wskaźniki!'!$C$34*'Wskaźniki!'!$D$34</f>
        <v>9.1625521320000001</v>
      </c>
      <c r="S131" s="92">
        <f>L131/1000000*'Wskaźniki!'!$J$32*'Wskaźniki!'!$C$29+M131/1000000000*'Wskaźniki!'!$C$30*'Wskaźniki!'!$K$32+N131*'Wskaźniki!'!$C$32/1000000*'Wskaźniki!'!$M$32+O131/1000*'Wskaźniki!'!$C$37*'Wskaźniki!'!$C$31*'Wskaźniki!'!$L$32/1000000+P131*'Wskaźniki!'!$K$32/1000000*'Wskaźniki!'!$C$34</f>
        <v>2.3928300000000003E-2</v>
      </c>
      <c r="T131" s="89">
        <f>(L131/1000*'Wskaźniki!'!$C$29*'Wskaźniki!'!$J$31+M131/1000*'Wskaźniki!'!$C$30*'Wskaźniki!'!$K$32+N131/1000*'Wskaźniki!'!$C$32*'Wskaźniki!'!$M$31)/1000+O131/1000*'Wskaźniki!'!$C$37*'Wskaźniki!'!$C$31*'Wskaźniki!'!$L$31/1000000+P131/1000000*'Wskaźniki!'!$K$31*'Wskaźniki!'!$C$34</f>
        <v>3.9037200000000001E-2</v>
      </c>
      <c r="U131" s="96">
        <f>K131/1000*'Wskaźniki!'!$C$33+L131*'Wskaźniki!'!$C$29+M131/1000*'Wskaźniki!'!$C$30+N131*'Wskaźniki!'!$C$32+O131/1000*'Wskaźniki!'!$C$37*'Wskaźniki!'!$C$31+P131*'Wskaźniki!'!$C$34</f>
        <v>102.1203</v>
      </c>
    </row>
    <row r="132" spans="1:21" x14ac:dyDescent="0.25">
      <c r="A132" s="3">
        <v>128</v>
      </c>
      <c r="B132" s="3" t="s">
        <v>1456</v>
      </c>
      <c r="C132" s="70">
        <v>6</v>
      </c>
      <c r="D132" s="70">
        <v>180</v>
      </c>
      <c r="E132" s="67" t="s">
        <v>123</v>
      </c>
      <c r="F132" s="3"/>
      <c r="G132" s="3" t="s">
        <v>12</v>
      </c>
      <c r="H132" s="3" t="s">
        <v>13</v>
      </c>
      <c r="I132" s="69" t="s">
        <v>124</v>
      </c>
      <c r="J132" s="70" t="s">
        <v>20</v>
      </c>
      <c r="K132" s="70">
        <v>3000</v>
      </c>
      <c r="L132" s="111">
        <v>3</v>
      </c>
      <c r="M132" s="70">
        <v>130</v>
      </c>
      <c r="N132" s="26">
        <v>2</v>
      </c>
      <c r="O132" s="70"/>
      <c r="P132" s="86">
        <v>0</v>
      </c>
      <c r="Q132" s="70" t="s">
        <v>124</v>
      </c>
      <c r="R132" s="99">
        <f>K132/1000*'Wskaźniki!'!$D$33+L132*'Wskaźniki!'!$C$29*'Wskaźniki!'!$D$29+M132/1000*'Wskaźniki!'!$C$30*'Wskaźniki!'!$D$30+N132*'Wskaźniki!'!$C$32*'Wskaźniki!'!$D$32+O132/1000*'Wskaźniki!'!$C$37*'Wskaźniki!'!$C$31*'Wskaźniki!'!$D$31+P132*'Wskaźniki!'!$C$34*'Wskaźniki!'!$D$34</f>
        <v>10.136952132000001</v>
      </c>
      <c r="S132" s="92">
        <f>L132/1000000*'Wskaźniki!'!$J$32*'Wskaźniki!'!$C$29+M132/1000000000*'Wskaźniki!'!$C$30*'Wskaźniki!'!$K$32+N132*'Wskaźniki!'!$C$32/1000000*'Wskaźniki!'!$M$32+O132/1000*'Wskaźniki!'!$C$37*'Wskaźniki!'!$C$31*'Wskaźniki!'!$L$32/1000000+P132*'Wskaźniki!'!$K$32/1000000*'Wskaźniki!'!$C$34</f>
        <v>2.8803300000000004E-2</v>
      </c>
      <c r="T132" s="89">
        <f>(L132/1000*'Wskaźniki!'!$C$29*'Wskaźniki!'!$J$31+M132/1000*'Wskaźniki!'!$C$30*'Wskaźniki!'!$K$32+N132/1000*'Wskaźniki!'!$C$32*'Wskaźniki!'!$M$31)/1000+O132/1000*'Wskaźniki!'!$C$37*'Wskaźniki!'!$C$31*'Wskaźniki!'!$L$31/1000000+P132/1000000*'Wskaźniki!'!$K$31*'Wskaźniki!'!$C$34</f>
        <v>5.4832199999999998E-2</v>
      </c>
      <c r="U132" s="96">
        <f>K132/1000*'Wskaźniki!'!$C$33+L132*'Wskaźniki!'!$C$29+M132/1000*'Wskaźniki!'!$C$30+N132*'Wskaźniki!'!$C$32+O132/1000*'Wskaźniki!'!$C$37*'Wskaźniki!'!$C$31+P132*'Wskaźniki!'!$C$34</f>
        <v>125.94029999999999</v>
      </c>
    </row>
    <row r="133" spans="1:21" x14ac:dyDescent="0.25">
      <c r="A133" s="3">
        <v>129</v>
      </c>
      <c r="B133" s="3" t="s">
        <v>1456</v>
      </c>
      <c r="C133" s="70">
        <v>5</v>
      </c>
      <c r="D133" s="70">
        <v>65</v>
      </c>
      <c r="E133" s="67" t="s">
        <v>123</v>
      </c>
      <c r="F133" s="3"/>
      <c r="G133" s="3" t="s">
        <v>12</v>
      </c>
      <c r="H133" s="3" t="s">
        <v>13</v>
      </c>
      <c r="I133" s="69" t="s">
        <v>124</v>
      </c>
      <c r="J133" s="70" t="s">
        <v>18</v>
      </c>
      <c r="K133" s="70">
        <v>1700</v>
      </c>
      <c r="L133" s="111">
        <v>0</v>
      </c>
      <c r="M133" s="70">
        <v>130</v>
      </c>
      <c r="N133" s="26">
        <v>6.5</v>
      </c>
      <c r="O133" s="70"/>
      <c r="P133" s="86">
        <v>0</v>
      </c>
      <c r="Q133" s="70" t="s">
        <v>124</v>
      </c>
      <c r="R133" s="99">
        <f>K133/1000*'Wskaźniki!'!$D$33+L133*'Wskaźniki!'!$C$29*'Wskaźniki!'!$D$29+M133/1000*'Wskaźniki!'!$C$30*'Wskaźniki!'!$D$30+N133*'Wskaźniki!'!$C$32*'Wskaźniki!'!$D$32+O133/1000*'Wskaźniki!'!$C$37*'Wskaźniki!'!$C$31*'Wskaźniki!'!$D$31+P133*'Wskaźniki!'!$C$34*'Wskaźniki!'!$D$34</f>
        <v>1.7644247320000002</v>
      </c>
      <c r="S133" s="92">
        <f>L133/1000000*'Wskaźniki!'!$J$32*'Wskaźniki!'!$C$29+M133/1000000000*'Wskaźniki!'!$C$30*'Wskaźniki!'!$K$32+N133*'Wskaźniki!'!$C$32/1000000*'Wskaźniki!'!$M$32+O133/1000*'Wskaźniki!'!$C$37*'Wskaźniki!'!$C$31*'Wskaźniki!'!$L$32/1000000+P133*'Wskaźniki!'!$K$32/1000000*'Wskaźniki!'!$C$34</f>
        <v>2.5350000000000001E-2</v>
      </c>
      <c r="T133" s="89">
        <f>(L133/1000*'Wskaźniki!'!$C$29*'Wskaźniki!'!$J$31+M133/1000*'Wskaźniki!'!$C$30*'Wskaźniki!'!$K$32+N133/1000*'Wskaźniki!'!$C$32*'Wskaźniki!'!$M$31)/1000+O133/1000*'Wskaźniki!'!$C$37*'Wskaźniki!'!$C$31*'Wskaźniki!'!$L$31/1000000+P133/1000000*'Wskaźniki!'!$K$31*'Wskaźniki!'!$C$34</f>
        <v>8.2133999999999985E-2</v>
      </c>
      <c r="U133" s="96">
        <f>K133/1000*'Wskaźniki!'!$C$33+L133*'Wskaźniki!'!$C$29+M133/1000*'Wskaźniki!'!$C$30+N133*'Wskaźniki!'!$C$32+O133/1000*'Wskaźniki!'!$C$37*'Wskaźniki!'!$C$31+P133*'Wskaźniki!'!$C$34</f>
        <v>113.6703</v>
      </c>
    </row>
    <row r="134" spans="1:21" x14ac:dyDescent="0.25">
      <c r="A134" s="3">
        <v>130</v>
      </c>
      <c r="B134" s="3" t="s">
        <v>1456</v>
      </c>
      <c r="C134" s="70">
        <v>2</v>
      </c>
      <c r="D134" s="70">
        <v>50</v>
      </c>
      <c r="E134" s="67" t="s">
        <v>123</v>
      </c>
      <c r="F134" s="3"/>
      <c r="G134" s="3" t="s">
        <v>12</v>
      </c>
      <c r="H134" s="3" t="s">
        <v>13</v>
      </c>
      <c r="I134" s="69" t="s">
        <v>124</v>
      </c>
      <c r="J134" s="70" t="s">
        <v>20</v>
      </c>
      <c r="K134" s="70">
        <v>1500</v>
      </c>
      <c r="L134" s="111">
        <v>2</v>
      </c>
      <c r="M134" s="70">
        <v>130</v>
      </c>
      <c r="N134" s="26">
        <v>3.25</v>
      </c>
      <c r="O134" s="70"/>
      <c r="P134" s="86">
        <v>0</v>
      </c>
      <c r="Q134" s="70" t="s">
        <v>125</v>
      </c>
      <c r="R134" s="99">
        <f>K134/1000*'Wskaźniki!'!$D$33+L134*'Wskaźniki!'!$C$29*'Wskaźniki!'!$D$29+M134/1000*'Wskaźniki!'!$C$30*'Wskaźniki!'!$D$30+N134*'Wskaźniki!'!$C$32*'Wskaźniki!'!$D$32+O134/1000*'Wskaźniki!'!$C$37*'Wskaźniki!'!$C$31*'Wskaźniki!'!$D$31+P134*'Wskaźniki!'!$C$34*'Wskaźniki!'!$D$34</f>
        <v>6.4799763320000006</v>
      </c>
      <c r="S134" s="92">
        <f>L134/1000000*'Wskaźniki!'!$J$32*'Wskaźniki!'!$C$29+M134/1000000000*'Wskaźniki!'!$C$30*'Wskaźniki!'!$K$32+N134*'Wskaźniki!'!$C$32/1000000*'Wskaźniki!'!$M$32+O134/1000*'Wskaźniki!'!$C$37*'Wskaźniki!'!$C$31*'Wskaźniki!'!$L$32/1000000+P134*'Wskaźniki!'!$K$32/1000000*'Wskaźniki!'!$C$34</f>
        <v>2.6677199999999998E-2</v>
      </c>
      <c r="T134" s="89">
        <f>(L134/1000*'Wskaźniki!'!$C$29*'Wskaźniki!'!$J$31+M134/1000*'Wskaźniki!'!$C$30*'Wskaźniki!'!$K$32+N134/1000*'Wskaźniki!'!$C$32*'Wskaźniki!'!$M$31)/1000+O134/1000*'Wskaźniki!'!$C$37*'Wskaźniki!'!$C$31*'Wskaźniki!'!$L$31/1000000+P134/1000000*'Wskaźniki!'!$K$31*'Wskaźniki!'!$C$34</f>
        <v>6.0773799999999996E-2</v>
      </c>
      <c r="U134" s="96">
        <f>K134/1000*'Wskaźniki!'!$C$33+L134*'Wskaźniki!'!$C$29+M134/1000*'Wskaźniki!'!$C$30+N134*'Wskaźniki!'!$C$32+O134/1000*'Wskaźniki!'!$C$37*'Wskaźniki!'!$C$31+P134*'Wskaźniki!'!$C$34</f>
        <v>114.1103</v>
      </c>
    </row>
    <row r="135" spans="1:21" x14ac:dyDescent="0.25">
      <c r="A135" s="3">
        <v>131</v>
      </c>
      <c r="B135" s="3" t="s">
        <v>1456</v>
      </c>
      <c r="C135" s="70">
        <v>2</v>
      </c>
      <c r="D135" s="70">
        <v>72</v>
      </c>
      <c r="E135" s="67" t="s">
        <v>123</v>
      </c>
      <c r="F135" s="3"/>
      <c r="G135" s="3" t="s">
        <v>12</v>
      </c>
      <c r="H135" s="3" t="s">
        <v>13</v>
      </c>
      <c r="I135" s="69" t="s">
        <v>124</v>
      </c>
      <c r="J135" s="70" t="s">
        <v>20</v>
      </c>
      <c r="K135" s="70">
        <v>600</v>
      </c>
      <c r="L135" s="111">
        <v>3</v>
      </c>
      <c r="M135" s="70">
        <v>0</v>
      </c>
      <c r="N135" s="26">
        <v>0</v>
      </c>
      <c r="O135" s="70"/>
      <c r="P135" s="86">
        <v>0</v>
      </c>
      <c r="Q135" s="70" t="s">
        <v>124</v>
      </c>
      <c r="R135" s="99">
        <f>K135/1000*'Wskaźniki!'!$D$33+L135*'Wskaźniki!'!$C$29*'Wskaźniki!'!$D$29+M135/1000*'Wskaźniki!'!$C$30*'Wskaźniki!'!$D$30+N135*'Wskaźniki!'!$C$32*'Wskaźniki!'!$D$32+O135/1000*'Wskaźniki!'!$C$37*'Wskaźniki!'!$C$31*'Wskaźniki!'!$D$31+P135*'Wskaźniki!'!$C$34*'Wskaźniki!'!$D$34</f>
        <v>7.8041273999999996</v>
      </c>
      <c r="S135" s="92">
        <f>L135/1000000*'Wskaźniki!'!$J$32*'Wskaźniki!'!$C$29+M135/1000000000*'Wskaźniki!'!$C$30*'Wskaźniki!'!$K$32+N135*'Wskaźniki!'!$C$32/1000000*'Wskaźniki!'!$M$32+O135/1000*'Wskaźniki!'!$C$37*'Wskaźniki!'!$C$31*'Wskaźniki!'!$L$32/1000000+P135*'Wskaźniki!'!$K$32/1000000*'Wskaźniki!'!$C$34</f>
        <v>2.1003300000000003E-2</v>
      </c>
      <c r="T135" s="89">
        <f>(L135/1000*'Wskaźniki!'!$C$29*'Wskaźniki!'!$J$31+M135/1000*'Wskaźniki!'!$C$30*'Wskaźniki!'!$K$32+N135/1000*'Wskaźniki!'!$C$32*'Wskaźniki!'!$M$31)/1000+O135/1000*'Wskaźniki!'!$C$37*'Wskaźniki!'!$C$31*'Wskaźniki!'!$L$31/1000000+P135/1000000*'Wskaźniki!'!$K$31*'Wskaźniki!'!$C$34</f>
        <v>2.9560199999999998E-2</v>
      </c>
      <c r="U135" s="96">
        <f>K135/1000*'Wskaźniki!'!$C$33+L135*'Wskaźniki!'!$C$29+M135/1000*'Wskaźniki!'!$C$30+N135*'Wskaźniki!'!$C$32+O135/1000*'Wskaźniki!'!$C$37*'Wskaźniki!'!$C$31+P135*'Wskaźniki!'!$C$34</f>
        <v>79.949999999999989</v>
      </c>
    </row>
    <row r="136" spans="1:21" x14ac:dyDescent="0.25">
      <c r="A136" s="3">
        <v>132</v>
      </c>
      <c r="B136" s="3" t="s">
        <v>1456</v>
      </c>
      <c r="C136" s="70">
        <v>4</v>
      </c>
      <c r="D136" s="70">
        <v>200</v>
      </c>
      <c r="E136" s="67" t="s">
        <v>123</v>
      </c>
      <c r="F136" s="3"/>
      <c r="G136" s="3" t="s">
        <v>12</v>
      </c>
      <c r="H136" s="3" t="s">
        <v>13</v>
      </c>
      <c r="I136" s="69" t="s">
        <v>124</v>
      </c>
      <c r="J136" s="70" t="s">
        <v>20</v>
      </c>
      <c r="K136" s="70">
        <v>2860</v>
      </c>
      <c r="L136" s="111">
        <v>4.5</v>
      </c>
      <c r="M136" s="70">
        <v>140</v>
      </c>
      <c r="N136" s="26">
        <v>0.25</v>
      </c>
      <c r="O136" s="70"/>
      <c r="P136" s="86">
        <v>0</v>
      </c>
      <c r="Q136" s="70" t="s">
        <v>124</v>
      </c>
      <c r="R136" s="99">
        <f>K136/1000*'Wskaźniki!'!$D$33+L136*'Wskaźniki!'!$C$29*'Wskaźniki!'!$D$29+M136/1000*'Wskaźniki!'!$C$30*'Wskaźniki!'!$D$30+N136*'Wskaźniki!'!$C$32*'Wskaźniki!'!$D$32+O136/1000*'Wskaźniki!'!$C$37*'Wskaźniki!'!$C$31*'Wskaźniki!'!$D$31+P136*'Wskaźniki!'!$C$34*'Wskaźniki!'!$D$34</f>
        <v>13.711276196</v>
      </c>
      <c r="S136" s="92">
        <f>L136/1000000*'Wskaźniki!'!$J$32*'Wskaźniki!'!$C$29+M136/1000000000*'Wskaźniki!'!$C$30*'Wskaźniki!'!$K$32+N136*'Wskaźniki!'!$C$32/1000000*'Wskaźniki!'!$M$32+O136/1000*'Wskaźniki!'!$C$37*'Wskaźniki!'!$C$31*'Wskaźniki!'!$L$32/1000000+P136*'Wskaźniki!'!$K$32/1000000*'Wskaźniki!'!$C$34</f>
        <v>3.2479949999999994E-2</v>
      </c>
      <c r="T136" s="89">
        <f>(L136/1000*'Wskaźniki!'!$C$29*'Wskaźniki!'!$J$31+M136/1000*'Wskaźniki!'!$C$30*'Wskaźniki!'!$K$32+N136/1000*'Wskaźniki!'!$C$32*'Wskaźniki!'!$M$31)/1000+O136/1000*'Wskaźniki!'!$C$37*'Wskaźniki!'!$C$31*'Wskaźniki!'!$L$31/1000000+P136/1000000*'Wskaźniki!'!$K$31*'Wskaźniki!'!$C$34</f>
        <v>4.7499299999999994E-2</v>
      </c>
      <c r="U136" s="96">
        <f>K136/1000*'Wskaźniki!'!$C$33+L136*'Wskaźniki!'!$C$29+M136/1000*'Wskaźniki!'!$C$30+N136*'Wskaźniki!'!$C$32+O136/1000*'Wskaźniki!'!$C$37*'Wskaźniki!'!$C$31+P136*'Wskaźniki!'!$C$34</f>
        <v>137.5044</v>
      </c>
    </row>
    <row r="137" spans="1:21" x14ac:dyDescent="0.25">
      <c r="A137" s="3">
        <v>133</v>
      </c>
      <c r="B137" s="3" t="s">
        <v>1456</v>
      </c>
      <c r="C137" s="70">
        <v>4</v>
      </c>
      <c r="D137" s="70">
        <v>160</v>
      </c>
      <c r="E137" s="67" t="s">
        <v>123</v>
      </c>
      <c r="F137" s="3"/>
      <c r="G137" s="3" t="s">
        <v>12</v>
      </c>
      <c r="H137" s="3" t="s">
        <v>13</v>
      </c>
      <c r="I137" s="69" t="s">
        <v>124</v>
      </c>
      <c r="J137" s="70" t="s">
        <v>20</v>
      </c>
      <c r="K137" s="70">
        <v>1700</v>
      </c>
      <c r="L137" s="111">
        <v>3</v>
      </c>
      <c r="M137" s="70">
        <v>120</v>
      </c>
      <c r="N137" s="26">
        <v>1.5</v>
      </c>
      <c r="O137" s="70"/>
      <c r="P137" s="86">
        <v>0</v>
      </c>
      <c r="Q137" s="70" t="s">
        <v>124</v>
      </c>
      <c r="R137" s="99">
        <f>K137/1000*'Wskaźniki!'!$D$33+L137*'Wskaźniki!'!$C$29*'Wskaźniki!'!$D$29+M137/1000*'Wskaźniki!'!$C$30*'Wskaźniki!'!$D$30+N137*'Wskaźniki!'!$C$32*'Wskaźniki!'!$D$32+O137/1000*'Wskaźniki!'!$C$37*'Wskaźniki!'!$C$31*'Wskaźniki!'!$D$31+P137*'Wskaźniki!'!$C$34*'Wskaźniki!'!$D$34</f>
        <v>9.0518117680000003</v>
      </c>
      <c r="S137" s="92">
        <f>L137/1000000*'Wskaźniki!'!$J$32*'Wskaźniki!'!$C$29+M137/1000000000*'Wskaźniki!'!$C$30*'Wskaźniki!'!$K$32+N137*'Wskaźniki!'!$C$32/1000000*'Wskaźniki!'!$M$32+O137/1000*'Wskaźniki!'!$C$37*'Wskaźniki!'!$C$31*'Wskaźniki!'!$L$32/1000000+P137*'Wskaźniki!'!$K$32/1000000*'Wskaźniki!'!$C$34</f>
        <v>2.6853300000000004E-2</v>
      </c>
      <c r="T137" s="89">
        <f>(L137/1000*'Wskaźniki!'!$C$29*'Wskaźniki!'!$J$31+M137/1000*'Wskaźniki!'!$C$30*'Wskaźniki!'!$K$32+N137/1000*'Wskaźniki!'!$C$32*'Wskaźniki!'!$M$31)/1000+O137/1000*'Wskaźniki!'!$C$37*'Wskaźniki!'!$C$31*'Wskaźniki!'!$L$31/1000000+P137/1000000*'Wskaźniki!'!$K$31*'Wskaźniki!'!$C$34</f>
        <v>4.85142E-2</v>
      </c>
      <c r="U137" s="96">
        <f>K137/1000*'Wskaźniki!'!$C$33+L137*'Wskaźniki!'!$C$29+M137/1000*'Wskaźniki!'!$C$30+N137*'Wskaźniki!'!$C$32+O137/1000*'Wskaźniki!'!$C$37*'Wskaźniki!'!$C$31+P137*'Wskaźniki!'!$C$34</f>
        <v>112.9872</v>
      </c>
    </row>
    <row r="138" spans="1:21" ht="15.75" thickBot="1" x14ac:dyDescent="0.3">
      <c r="B138" s="71" t="s">
        <v>91</v>
      </c>
      <c r="C138" s="72"/>
      <c r="D138" s="73">
        <f>SUM(D5:D137)</f>
        <v>15435</v>
      </c>
      <c r="E138" s="72"/>
      <c r="F138" s="74"/>
      <c r="G138" s="74"/>
      <c r="H138" s="74"/>
      <c r="I138" s="75"/>
      <c r="J138" s="72"/>
      <c r="K138" s="73">
        <f t="shared" ref="K138:P138" si="0">SUM(K5:K137)</f>
        <v>276807</v>
      </c>
      <c r="L138" s="112">
        <f t="shared" si="0"/>
        <v>310.7</v>
      </c>
      <c r="M138" s="73">
        <f t="shared" si="0"/>
        <v>15590</v>
      </c>
      <c r="N138" s="108">
        <f t="shared" si="0"/>
        <v>297.75</v>
      </c>
      <c r="O138" s="76">
        <f t="shared" si="0"/>
        <v>7000</v>
      </c>
      <c r="P138" s="76">
        <f t="shared" si="0"/>
        <v>3600</v>
      </c>
      <c r="Q138" s="77"/>
      <c r="R138" s="101">
        <f>SUM(R5:R137)</f>
        <v>1053.6207661639999</v>
      </c>
      <c r="S138" s="103">
        <f>SUM(S5:S137)</f>
        <v>3.3388299419999998</v>
      </c>
      <c r="T138" s="105">
        <f>SUM(T5:T137)</f>
        <v>6.8245912336000014</v>
      </c>
      <c r="U138" s="106">
        <f>SUM(U5:U137)</f>
        <v>14795.540299999995</v>
      </c>
    </row>
    <row r="143" spans="1:21" x14ac:dyDescent="0.25">
      <c r="I143"/>
    </row>
  </sheetData>
  <mergeCells count="14">
    <mergeCell ref="F3:G3"/>
    <mergeCell ref="J3:J4"/>
    <mergeCell ref="R3:T3"/>
    <mergeCell ref="U3:U4"/>
    <mergeCell ref="Q3:Q4"/>
    <mergeCell ref="K3:K4"/>
    <mergeCell ref="I3:I4"/>
    <mergeCell ref="H3:H4"/>
    <mergeCell ref="L3:P3"/>
    <mergeCell ref="A3:A4"/>
    <mergeCell ref="E3:E4"/>
    <mergeCell ref="D3:D4"/>
    <mergeCell ref="C3:C4"/>
    <mergeCell ref="B3:B4"/>
  </mergeCells>
  <dataValidations count="2">
    <dataValidation type="list" allowBlank="1" showInputMessage="1" showErrorMessage="1" sqref="C38">
      <formula1>LiczbaMieszkańców</formula1>
    </dataValidation>
    <dataValidation type="list" allowBlank="1" showInputMessage="1" showErrorMessage="1" sqref="G100 G95 G87 G81:G82 G78:G79 G71 G69 G65 G61 G46 G40 G33 G24 G22 G16 G10 G8">
      <formula1>Centralne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R17"/>
  <sheetViews>
    <sheetView zoomScale="85" zoomScaleNormal="85" workbookViewId="0">
      <selection activeCell="C20" sqref="C20"/>
    </sheetView>
  </sheetViews>
  <sheetFormatPr defaultRowHeight="15" x14ac:dyDescent="0.25"/>
  <cols>
    <col min="1" max="1" width="5" customWidth="1"/>
    <col min="2" max="2" width="3.5703125" customWidth="1"/>
    <col min="3" max="3" width="26.7109375" customWidth="1"/>
    <col min="4" max="4" width="14.28515625" customWidth="1"/>
    <col min="5" max="5" width="9.85546875" style="54" customWidth="1"/>
    <col min="6" max="6" width="9.28515625" style="54" customWidth="1"/>
    <col min="7" max="7" width="12.7109375" style="57" customWidth="1"/>
    <col min="8" max="8" width="9.140625" style="54"/>
    <col min="9" max="9" width="13" style="54" customWidth="1"/>
    <col min="10" max="10" width="11" style="54" customWidth="1"/>
    <col min="11" max="11" width="7.140625" style="54" customWidth="1"/>
    <col min="12" max="12" width="9" style="54" customWidth="1"/>
    <col min="13" max="13" width="6.42578125" style="54" customWidth="1"/>
    <col min="14" max="14" width="10.42578125" style="54" customWidth="1"/>
    <col min="15" max="15" width="8.140625" style="56" customWidth="1"/>
    <col min="16" max="16" width="8.42578125" style="55" customWidth="1"/>
    <col min="17" max="17" width="7.7109375" style="14" customWidth="1"/>
    <col min="18" max="18" width="9.42578125" style="54" customWidth="1"/>
    <col min="19" max="19" width="9.7109375" customWidth="1"/>
  </cols>
  <sheetData>
    <row r="2" spans="2:18" ht="18" x14ac:dyDescent="0.25">
      <c r="B2" s="64"/>
    </row>
    <row r="3" spans="2:18" ht="15.75" customHeight="1" x14ac:dyDescent="0.25">
      <c r="B3" s="183" t="s">
        <v>0</v>
      </c>
      <c r="C3" s="183" t="s">
        <v>92</v>
      </c>
      <c r="D3" s="183" t="s">
        <v>93</v>
      </c>
      <c r="E3" s="190" t="s">
        <v>94</v>
      </c>
      <c r="F3" s="190" t="s">
        <v>99</v>
      </c>
      <c r="G3" s="190" t="s">
        <v>95</v>
      </c>
      <c r="H3" s="190" t="s">
        <v>101</v>
      </c>
      <c r="I3" s="190" t="s">
        <v>100</v>
      </c>
      <c r="J3" s="190" t="s">
        <v>96</v>
      </c>
      <c r="K3" s="183" t="s">
        <v>97</v>
      </c>
      <c r="L3" s="183"/>
      <c r="M3" s="183" t="s">
        <v>7</v>
      </c>
      <c r="N3" s="190" t="s">
        <v>21</v>
      </c>
      <c r="O3" s="183" t="s">
        <v>88</v>
      </c>
      <c r="P3" s="183"/>
      <c r="Q3" s="183"/>
      <c r="R3" s="197" t="s">
        <v>90</v>
      </c>
    </row>
    <row r="4" spans="2:18" ht="51" customHeight="1" x14ac:dyDescent="0.25">
      <c r="B4" s="183"/>
      <c r="C4" s="183"/>
      <c r="D4" s="183"/>
      <c r="E4" s="190"/>
      <c r="F4" s="190"/>
      <c r="G4" s="190"/>
      <c r="H4" s="190"/>
      <c r="I4" s="190"/>
      <c r="J4" s="190"/>
      <c r="K4" s="128" t="s">
        <v>67</v>
      </c>
      <c r="L4" s="128" t="s">
        <v>2122</v>
      </c>
      <c r="M4" s="183"/>
      <c r="N4" s="190"/>
      <c r="O4" s="97" t="s">
        <v>102</v>
      </c>
      <c r="P4" s="91" t="s">
        <v>89</v>
      </c>
      <c r="Q4" s="88" t="s">
        <v>1458</v>
      </c>
      <c r="R4" s="197"/>
    </row>
    <row r="5" spans="2:18" ht="30" x14ac:dyDescent="0.25">
      <c r="B5" s="3">
        <v>1</v>
      </c>
      <c r="C5" s="21" t="s">
        <v>2098</v>
      </c>
      <c r="D5" s="3" t="s">
        <v>2099</v>
      </c>
      <c r="E5" s="137">
        <v>20</v>
      </c>
      <c r="F5" s="137">
        <v>190</v>
      </c>
      <c r="G5" s="138" t="s">
        <v>2100</v>
      </c>
      <c r="H5" s="137" t="s">
        <v>22</v>
      </c>
      <c r="I5" s="3" t="s">
        <v>5</v>
      </c>
      <c r="J5" s="13">
        <v>10000</v>
      </c>
      <c r="K5" s="111"/>
      <c r="L5" s="13"/>
      <c r="M5" s="137" t="s">
        <v>14</v>
      </c>
      <c r="N5" s="66" t="s">
        <v>19</v>
      </c>
      <c r="O5" s="99">
        <f>J5/1000*'Wskaźniki!'!$D$33+K5*'Wskaźniki!'!$C$29*'Wskaźniki!'!$D$29+L5*'Wskaźniki!'!$C$34*'Wskaźniki!'!$D$34</f>
        <v>8.120000000000001</v>
      </c>
      <c r="P5" s="92">
        <f>(K5*'Wskaźniki!'!$C$29*'Wskaźniki!'!$J$39+L5*'Wskaźniki!'!$C$34*'Wskaźniki!'!$K$39)/1000000</f>
        <v>0</v>
      </c>
      <c r="Q5" s="89">
        <f>(K5*'Wskaźniki!'!$C$29*'Wskaźniki!'!$J$38+L5*'Wskaźniki!'!$C$34*'Wskaźniki!'!$K$38)/1000000</f>
        <v>0</v>
      </c>
      <c r="R5" s="95">
        <f>J5/1000*'Wskaźniki!'!$C$33+K5*'Wskaźniki!'!$C$29+L5*'Wskaźniki!'!$C$34</f>
        <v>36</v>
      </c>
    </row>
    <row r="6" spans="2:18" ht="30" x14ac:dyDescent="0.25">
      <c r="B6" s="3">
        <v>2</v>
      </c>
      <c r="C6" s="21" t="s">
        <v>2101</v>
      </c>
      <c r="D6" s="3" t="s">
        <v>2099</v>
      </c>
      <c r="E6" s="137">
        <v>20</v>
      </c>
      <c r="F6" s="137">
        <v>280</v>
      </c>
      <c r="G6" s="138" t="s">
        <v>2100</v>
      </c>
      <c r="H6" s="137" t="s">
        <v>22</v>
      </c>
      <c r="I6" s="3" t="s">
        <v>5</v>
      </c>
      <c r="J6" s="13">
        <v>2000</v>
      </c>
      <c r="K6" s="111"/>
      <c r="L6" s="13"/>
      <c r="M6" s="137" t="s">
        <v>14</v>
      </c>
      <c r="N6" s="66" t="s">
        <v>18</v>
      </c>
      <c r="O6" s="99">
        <f>J6/1000*'Wskaźniki!'!$D$33+K6*'Wskaźniki!'!$C$29*'Wskaźniki!'!$D$29+L6*'Wskaźniki!'!$C$34*'Wskaźniki!'!$D$34</f>
        <v>1.6240000000000001</v>
      </c>
      <c r="P6" s="92">
        <f>(K6*'Wskaźniki!'!$C$29*'Wskaźniki!'!$J$39+L6*'Wskaźniki!'!$C$34*'Wskaźniki!'!$K$39)/1000000</f>
        <v>0</v>
      </c>
      <c r="Q6" s="89">
        <f>(K6*'Wskaźniki!'!$C$29*'Wskaźniki!'!$J$38+L6*'Wskaźniki!'!$C$34*'Wskaźniki!'!$K$38)/1000000</f>
        <v>0</v>
      </c>
      <c r="R6" s="95">
        <f>J6/1000*'Wskaźniki!'!$C$33+K6*'Wskaźniki!'!$C$29+L6*'Wskaźniki!'!$C$34</f>
        <v>7.2</v>
      </c>
    </row>
    <row r="7" spans="2:18" ht="30" x14ac:dyDescent="0.25">
      <c r="B7" s="3">
        <v>3</v>
      </c>
      <c r="C7" s="21" t="s">
        <v>2115</v>
      </c>
      <c r="D7" s="3" t="s">
        <v>2113</v>
      </c>
      <c r="E7" s="137">
        <v>500</v>
      </c>
      <c r="F7" s="137">
        <v>4675.63</v>
      </c>
      <c r="G7" s="138" t="s">
        <v>2100</v>
      </c>
      <c r="H7" s="137" t="s">
        <v>22</v>
      </c>
      <c r="I7" s="3" t="s">
        <v>5</v>
      </c>
      <c r="J7" s="13">
        <v>109865</v>
      </c>
      <c r="K7" s="111"/>
      <c r="L7" s="13"/>
      <c r="M7" s="137" t="s">
        <v>14</v>
      </c>
      <c r="N7" s="66" t="s">
        <v>18</v>
      </c>
      <c r="O7" s="99">
        <f>J7/1000*'Wskaźniki!'!$D$33+K7*'Wskaźniki!'!$C$29*'Wskaźniki!'!$D$29+L7*'Wskaźniki!'!$C$34*'Wskaźniki!'!$D$34</f>
        <v>89.210380000000001</v>
      </c>
      <c r="P7" s="92">
        <f>(K7*'Wskaźniki!'!$C$29*'Wskaźniki!'!$J$39+L7*'Wskaźniki!'!$C$34*'Wskaźniki!'!$K$39)/1000000</f>
        <v>0</v>
      </c>
      <c r="Q7" s="89">
        <f>(K7*'Wskaźniki!'!$C$29*'Wskaźniki!'!$J$38+L7*'Wskaźniki!'!$C$34*'Wskaźniki!'!$K$38)/1000000</f>
        <v>0</v>
      </c>
      <c r="R7" s="95">
        <f>J7/1000*'Wskaźniki!'!$C$33+K7*'Wskaźniki!'!$C$29+L7*'Wskaźniki!'!$C$34</f>
        <v>395.51400000000001</v>
      </c>
    </row>
    <row r="8" spans="2:18" ht="30" x14ac:dyDescent="0.25">
      <c r="B8" s="3">
        <v>4</v>
      </c>
      <c r="C8" s="148" t="s">
        <v>2131</v>
      </c>
      <c r="D8" s="3" t="s">
        <v>2129</v>
      </c>
      <c r="E8" s="151">
        <v>56</v>
      </c>
      <c r="F8" s="151">
        <v>256.5</v>
      </c>
      <c r="G8" s="152" t="s">
        <v>2100</v>
      </c>
      <c r="H8" s="151" t="s">
        <v>22</v>
      </c>
      <c r="I8" s="3" t="s">
        <v>2130</v>
      </c>
      <c r="J8" s="13">
        <v>3000</v>
      </c>
      <c r="K8" s="111"/>
      <c r="L8" s="13"/>
      <c r="M8" s="151" t="s">
        <v>14</v>
      </c>
      <c r="N8" s="151" t="s">
        <v>20</v>
      </c>
      <c r="O8" s="99">
        <f>J8/1000*'Wskaźniki!'!$D$33+K8*'Wskaźniki!'!$C$29*'Wskaźniki!'!$D$29+L8*'Wskaźniki!'!$C$34*'Wskaźniki!'!$D$34</f>
        <v>2.4359999999999999</v>
      </c>
      <c r="P8" s="92">
        <f>(K8*'Wskaźniki!'!$C$29*'Wskaźniki!'!$J$39+L8*'Wskaźniki!'!$C$34*'Wskaźniki!'!$K$39)/1000000</f>
        <v>0</v>
      </c>
      <c r="Q8" s="89">
        <f>(K8*'Wskaźniki!'!$C$29*'Wskaźniki!'!$J$38+L8*'Wskaźniki!'!$C$34*'Wskaźniki!'!$K$38)/1000000</f>
        <v>0</v>
      </c>
      <c r="R8" s="95">
        <f>J8/1000*'Wskaźniki!'!$C$33+K8*'Wskaźniki!'!$C$29+L8*'Wskaźniki!'!$C$34</f>
        <v>10.8</v>
      </c>
    </row>
    <row r="9" spans="2:18" ht="30" x14ac:dyDescent="0.25">
      <c r="B9" s="3">
        <v>5</v>
      </c>
      <c r="C9" s="21" t="s">
        <v>2112</v>
      </c>
      <c r="D9" s="3" t="s">
        <v>2113</v>
      </c>
      <c r="E9" s="137" t="s">
        <v>22</v>
      </c>
      <c r="F9" s="137" t="s">
        <v>22</v>
      </c>
      <c r="G9" s="138" t="s">
        <v>2103</v>
      </c>
      <c r="H9" s="137" t="s">
        <v>2114</v>
      </c>
      <c r="I9" s="3" t="s">
        <v>5</v>
      </c>
      <c r="J9" s="13">
        <v>1500</v>
      </c>
      <c r="K9" s="111">
        <v>57</v>
      </c>
      <c r="L9" s="13"/>
      <c r="M9" s="137" t="s">
        <v>14</v>
      </c>
      <c r="N9" s="66" t="s">
        <v>19</v>
      </c>
      <c r="O9" s="99">
        <f>J9/1000*'Wskaźniki!'!$D$33+K9*'Wskaźniki!'!$C$29*'Wskaźniki!'!$D$29+L9*'Wskaźniki!'!$C$34*'Wskaźniki!'!$D$34</f>
        <v>140.23962059999999</v>
      </c>
      <c r="P9" s="92">
        <f>(K9*'Wskaźniki!'!$C$29*'Wskaźniki!'!$J$39+L9*'Wskaźniki!'!$C$34*'Wskaźniki!'!$K$39)/1000000</f>
        <v>0.14780099999999999</v>
      </c>
      <c r="Q9" s="89">
        <f>(K9*'Wskaźniki!'!$C$29*'Wskaźniki!'!$J$38+L9*'Wskaźniki!'!$C$34*'Wskaźniki!'!$K$38)/1000000</f>
        <v>0.28082190000000001</v>
      </c>
      <c r="R9" s="95">
        <f>J9/1000*'Wskaźniki!'!$C$33+K9*'Wskaźniki!'!$C$29+L9*'Wskaźniki!'!$C$34</f>
        <v>1483.41</v>
      </c>
    </row>
    <row r="10" spans="2:18" ht="30" x14ac:dyDescent="0.25">
      <c r="B10" s="3">
        <v>6</v>
      </c>
      <c r="C10" s="148" t="s">
        <v>2108</v>
      </c>
      <c r="D10" s="3" t="s">
        <v>2109</v>
      </c>
      <c r="E10" s="137">
        <v>3</v>
      </c>
      <c r="F10" s="137">
        <v>235</v>
      </c>
      <c r="G10" s="138" t="s">
        <v>2110</v>
      </c>
      <c r="H10" s="137" t="s">
        <v>2111</v>
      </c>
      <c r="I10" s="3" t="s">
        <v>5</v>
      </c>
      <c r="J10" s="13">
        <v>3054</v>
      </c>
      <c r="K10" s="111"/>
      <c r="L10" s="13">
        <v>5100</v>
      </c>
      <c r="M10" s="137" t="s">
        <v>14</v>
      </c>
      <c r="N10" s="66" t="s">
        <v>18</v>
      </c>
      <c r="O10" s="99">
        <f>J10/1000*'Wskaźniki!'!$D$33+K10*'Wskaźniki!'!$C$29*'Wskaźniki!'!$D$29+L10*'Wskaźniki!'!$C$34*'Wskaźniki!'!$D$34</f>
        <v>12.270061979999999</v>
      </c>
      <c r="P10" s="92">
        <f>(K10*'Wskaźniki!'!$C$29*'Wskaźniki!'!$J$32+L10*'Wskaźniki!'!$C$34*'Wskaźniki!'!$K$32)/1000000</f>
        <v>0</v>
      </c>
      <c r="Q10" s="89">
        <f>(K10*'Wskaźniki!'!$C$29*'Wskaźniki!'!$J$31+L10*'Wskaźniki!'!$C$34*'Wskaźniki!'!$K$31)/1000000</f>
        <v>8.7694499999999985E-5</v>
      </c>
      <c r="R10" s="95">
        <f>J10/1000*'Wskaźniki!'!$C$33+K10*'Wskaźniki!'!$C$29+L10*'Wskaźniki!'!$C$34</f>
        <v>186.38339999999999</v>
      </c>
    </row>
    <row r="11" spans="2:18" ht="30" x14ac:dyDescent="0.25">
      <c r="B11" s="3">
        <v>7</v>
      </c>
      <c r="C11" s="21" t="s">
        <v>2102</v>
      </c>
      <c r="D11" s="3" t="s">
        <v>1454</v>
      </c>
      <c r="E11" s="137">
        <v>25</v>
      </c>
      <c r="F11" s="137">
        <v>120</v>
      </c>
      <c r="G11" s="138" t="s">
        <v>2103</v>
      </c>
      <c r="H11" s="137" t="s">
        <v>2104</v>
      </c>
      <c r="I11" s="3" t="s">
        <v>5</v>
      </c>
      <c r="J11" s="13">
        <v>1000</v>
      </c>
      <c r="K11" s="111">
        <v>10</v>
      </c>
      <c r="L11" s="13"/>
      <c r="M11" s="137" t="s">
        <v>14</v>
      </c>
      <c r="N11" s="66" t="s">
        <v>18</v>
      </c>
      <c r="O11" s="99">
        <f>J11/1000*'Wskaźniki!'!$D$33+K11*'Wskaźniki!'!$C$29*'Wskaźniki!'!$D$29+L11*'Wskaźniki!'!$C$34*'Wskaźniki!'!$D$34</f>
        <v>25.201758000000005</v>
      </c>
      <c r="P11" s="92">
        <f>(K11*'Wskaźniki!'!$C$29*'Wskaźniki!'!$J$39+L11*'Wskaźniki!'!$C$34*'Wskaźniki!'!$K$39)/1000000</f>
        <v>2.5930000000000002E-2</v>
      </c>
      <c r="Q11" s="89">
        <f>(K11*'Wskaźniki!'!$C$29*'Wskaźniki!'!$J$38+L11*'Wskaźniki!'!$C$34*'Wskaźniki!'!$K$38)/1000000</f>
        <v>4.9266999999999998E-2</v>
      </c>
      <c r="R11" s="95">
        <f>J11/1000*'Wskaźniki!'!$C$33+K11*'Wskaźniki!'!$C$29+L11*'Wskaźniki!'!$C$34</f>
        <v>262.90000000000003</v>
      </c>
    </row>
    <row r="12" spans="2:18" ht="30" x14ac:dyDescent="0.25">
      <c r="B12" s="3">
        <v>8</v>
      </c>
      <c r="C12" s="21" t="s">
        <v>2105</v>
      </c>
      <c r="D12" s="3" t="s">
        <v>2106</v>
      </c>
      <c r="E12" s="137">
        <v>10</v>
      </c>
      <c r="F12" s="137">
        <v>90</v>
      </c>
      <c r="G12" s="138" t="s">
        <v>2107</v>
      </c>
      <c r="H12" s="137" t="s">
        <v>22</v>
      </c>
      <c r="I12" s="3" t="s">
        <v>5</v>
      </c>
      <c r="J12" s="13">
        <v>7000</v>
      </c>
      <c r="K12" s="111"/>
      <c r="L12" s="13"/>
      <c r="M12" s="137" t="s">
        <v>14</v>
      </c>
      <c r="N12" s="66" t="s">
        <v>18</v>
      </c>
      <c r="O12" s="99">
        <f>J12/1000*'Wskaźniki!'!$D$33+K12*'Wskaźniki!'!$C$29*'Wskaźniki!'!$D$29+L12*'Wskaźniki!'!$C$34*'Wskaźniki!'!$D$34</f>
        <v>5.6840000000000002</v>
      </c>
      <c r="P12" s="92">
        <f>(K12*'Wskaźniki!'!$C$29*'Wskaźniki!'!$J$39+L12*'Wskaźniki!'!$C$34*'Wskaźniki!'!$K$39)/1000000</f>
        <v>0</v>
      </c>
      <c r="Q12" s="89">
        <f>(K12*'Wskaźniki!'!$C$29*'Wskaźniki!'!$J$38+L12*'Wskaźniki!'!$C$34*'Wskaźniki!'!$K$38)/1000000</f>
        <v>0</v>
      </c>
      <c r="R12" s="95">
        <f>J12/1000*'Wskaźniki!'!$C$33+K12*'Wskaźniki!'!$C$29+L12*'Wskaźniki!'!$C$34</f>
        <v>25.2</v>
      </c>
    </row>
    <row r="13" spans="2:18" ht="30" x14ac:dyDescent="0.25">
      <c r="B13" s="3">
        <v>9</v>
      </c>
      <c r="C13" s="21" t="s">
        <v>2116</v>
      </c>
      <c r="D13" s="3" t="s">
        <v>2117</v>
      </c>
      <c r="E13" s="137">
        <v>142</v>
      </c>
      <c r="F13" s="137">
        <v>696</v>
      </c>
      <c r="G13" s="138" t="s">
        <v>2103</v>
      </c>
      <c r="H13" s="137">
        <v>130</v>
      </c>
      <c r="I13" s="3" t="s">
        <v>5</v>
      </c>
      <c r="J13" s="13">
        <v>25254</v>
      </c>
      <c r="K13" s="111">
        <v>25</v>
      </c>
      <c r="L13" s="13"/>
      <c r="M13" s="137" t="s">
        <v>14</v>
      </c>
      <c r="N13" s="66" t="s">
        <v>18</v>
      </c>
      <c r="O13" s="99">
        <f>J13/1000*'Wskaźniki!'!$D$33+K13*'Wskaźniki!'!$C$29*'Wskaźniki!'!$D$29+L13*'Wskaźniki!'!$C$34*'Wskaźniki!'!$D$34</f>
        <v>81.480643000000001</v>
      </c>
      <c r="P13" s="92">
        <f>(K13*'Wskaźniki!'!$C$29*'Wskaźniki!'!$J$39+L13*'Wskaźniki!'!$C$34*'Wskaźniki!'!$K$39)/1000000</f>
        <v>6.4824999999999994E-2</v>
      </c>
      <c r="Q13" s="89">
        <f>(K13*'Wskaźniki!'!$C$29*'Wskaźniki!'!$J$38+L13*'Wskaźniki!'!$C$34*'Wskaźniki!'!$K$38)/1000000</f>
        <v>0.1231675</v>
      </c>
      <c r="R13" s="95">
        <f>J13/1000*'Wskaźniki!'!$C$33+K13*'Wskaźniki!'!$C$29+L13*'Wskaźniki!'!$C$34</f>
        <v>739.1644</v>
      </c>
    </row>
    <row r="14" spans="2:18" ht="30" x14ac:dyDescent="0.25">
      <c r="B14" s="3">
        <v>10</v>
      </c>
      <c r="C14" s="148" t="s">
        <v>2119</v>
      </c>
      <c r="D14" s="3" t="s">
        <v>2120</v>
      </c>
      <c r="E14" s="137">
        <v>1</v>
      </c>
      <c r="F14" s="137">
        <v>238</v>
      </c>
      <c r="G14" s="138" t="s">
        <v>2103</v>
      </c>
      <c r="H14" s="137">
        <v>15</v>
      </c>
      <c r="I14" s="67" t="s">
        <v>2118</v>
      </c>
      <c r="J14" s="13">
        <v>5988</v>
      </c>
      <c r="K14" s="111">
        <v>10.5</v>
      </c>
      <c r="L14" s="13"/>
      <c r="M14" s="137" t="s">
        <v>14</v>
      </c>
      <c r="N14" s="66" t="s">
        <v>18</v>
      </c>
      <c r="O14" s="99">
        <f>J14/1000*'Wskaźniki!'!$D$33+K14*'Wskaźniki!'!$C$29*'Wskaźniki!'!$D$29+L14*'Wskaźniki!'!$C$34*'Wskaźniki!'!$D$34</f>
        <v>30.4715019</v>
      </c>
      <c r="P14" s="92">
        <f>(K14*'Wskaźniki!'!$C$29*'Wskaźniki!'!$J$32+L14*'Wskaźniki!'!$C$34*'Wskaźniki!'!$K$32)/1000000</f>
        <v>7.3511550000000009E-2</v>
      </c>
      <c r="Q14" s="89">
        <f>(K14*'Wskaźniki!'!$C$29*'Wskaźniki!'!$J$31+L14*'Wskaźniki!'!$C$34*'Wskaźniki!'!$K$31)/1000000</f>
        <v>0.1034607</v>
      </c>
      <c r="R14" s="95">
        <f>J14/1000*'Wskaźniki!'!$C$33+K14*'Wskaźniki!'!$C$29+L14*'Wskaźniki!'!$C$34</f>
        <v>293.8218</v>
      </c>
    </row>
    <row r="15" spans="2:18" ht="30" x14ac:dyDescent="0.25">
      <c r="B15" s="3">
        <v>11</v>
      </c>
      <c r="C15" s="21" t="s">
        <v>2124</v>
      </c>
      <c r="D15" s="67" t="s">
        <v>2125</v>
      </c>
      <c r="E15" s="137">
        <v>1</v>
      </c>
      <c r="F15" s="137">
        <v>489</v>
      </c>
      <c r="G15" s="138" t="s">
        <v>2103</v>
      </c>
      <c r="H15" s="137">
        <v>35</v>
      </c>
      <c r="I15" s="67" t="s">
        <v>2118</v>
      </c>
      <c r="J15" s="13">
        <v>6200</v>
      </c>
      <c r="K15" s="111">
        <v>12</v>
      </c>
      <c r="L15" s="13"/>
      <c r="M15" s="137" t="s">
        <v>14</v>
      </c>
      <c r="N15" s="137" t="s">
        <v>18</v>
      </c>
      <c r="O15" s="99">
        <f>J15/1000*'Wskaźniki!'!$D$33+K15*'Wskaźniki!'!$C$29*'Wskaźniki!'!$D$29+L15*'Wskaźniki!'!$C$34*'Wskaźniki!'!$D$34</f>
        <v>34.302109600000001</v>
      </c>
      <c r="P15" s="92">
        <f>(K15*'Wskaźniki!'!$C$29*'Wskaźniki!'!$J$32+L15*'Wskaźniki!'!$C$34*'Wskaźniki!'!$K$32)/1000000</f>
        <v>8.4013199999999996E-2</v>
      </c>
      <c r="Q15" s="89">
        <f>(K15*'Wskaźniki!'!$C$29*'Wskaźniki!'!$J$31+L15*'Wskaźniki!'!$C$34*'Wskaźniki!'!$K$31)/1000000</f>
        <v>0.11824079999999999</v>
      </c>
      <c r="R15" s="95">
        <f>J15/1000*'Wskaźniki!'!$C$33+K15*'Wskaźniki!'!$C$29+L15*'Wskaźniki!'!$C$34</f>
        <v>333.47999999999996</v>
      </c>
    </row>
    <row r="16" spans="2:18" ht="30" x14ac:dyDescent="0.25">
      <c r="B16" s="3">
        <v>12</v>
      </c>
      <c r="C16" s="148" t="s">
        <v>2121</v>
      </c>
      <c r="D16" s="3" t="s">
        <v>111</v>
      </c>
      <c r="E16" s="137" t="s">
        <v>22</v>
      </c>
      <c r="F16" s="137" t="s">
        <v>22</v>
      </c>
      <c r="G16" s="138" t="s">
        <v>22</v>
      </c>
      <c r="H16" s="137" t="s">
        <v>22</v>
      </c>
      <c r="I16" s="137" t="s">
        <v>22</v>
      </c>
      <c r="J16" s="13">
        <v>438000</v>
      </c>
      <c r="K16" s="111"/>
      <c r="L16" s="13"/>
      <c r="M16" s="137" t="s">
        <v>22</v>
      </c>
      <c r="N16" s="66" t="s">
        <v>18</v>
      </c>
      <c r="O16" s="99">
        <f>J16/1000*'Wskaźniki!'!$D$33+K16*'Wskaźniki!'!$C$29*'Wskaźniki!'!$D$29+L16*'Wskaźniki!'!$C$34*'Wskaźniki!'!$D$34</f>
        <v>355.65600000000001</v>
      </c>
      <c r="P16" s="92">
        <f>(K16*'Wskaźniki!'!$C$29*'Wskaźniki!'!$J$39+L16*'Wskaźniki!'!$C$34*'Wskaźniki!'!$K$39)/1000000</f>
        <v>0</v>
      </c>
      <c r="Q16" s="89">
        <f>(K16*'Wskaźniki!'!$C$29*'Wskaźniki!'!$J$38+L16*'Wskaźniki!'!$C$34*'Wskaźniki!'!$K$38)/1000000</f>
        <v>0</v>
      </c>
      <c r="R16" s="95">
        <f>J16/1000*'Wskaźniki!'!$C$33+K16*'Wskaźniki!'!$C$29+L16*'Wskaźniki!'!$C$34</f>
        <v>1576.8</v>
      </c>
    </row>
    <row r="17" spans="3:18" ht="15.75" thickBot="1" x14ac:dyDescent="0.3">
      <c r="C17" s="142" t="s">
        <v>91</v>
      </c>
      <c r="D17" s="143"/>
      <c r="E17" s="144"/>
      <c r="F17" s="144"/>
      <c r="G17" s="145"/>
      <c r="H17" s="144"/>
      <c r="I17" s="144"/>
      <c r="J17" s="146">
        <f>SUM(J5:J16)</f>
        <v>612861</v>
      </c>
      <c r="K17" s="147">
        <f>SUM(K5:K16)</f>
        <v>114.5</v>
      </c>
      <c r="L17" s="146">
        <f>SUM(L5:L16)</f>
        <v>5100</v>
      </c>
      <c r="M17" s="72"/>
      <c r="N17" s="59"/>
      <c r="O17" s="139">
        <f>SUM(O5:O16)</f>
        <v>786.69607508000001</v>
      </c>
      <c r="P17" s="140">
        <f>SUM(P5:P16)</f>
        <v>0.39608074999999998</v>
      </c>
      <c r="Q17" s="141">
        <f>SUM(Q5:Q16)</f>
        <v>0.67504559450000001</v>
      </c>
      <c r="R17" s="106">
        <f>SUM(R5:R16)</f>
        <v>5350.6736000000001</v>
      </c>
    </row>
  </sheetData>
  <mergeCells count="14">
    <mergeCell ref="N3:N4"/>
    <mergeCell ref="R3:R4"/>
    <mergeCell ref="O3:Q3"/>
    <mergeCell ref="H3:H4"/>
    <mergeCell ref="I3:I4"/>
    <mergeCell ref="J3:J4"/>
    <mergeCell ref="K3:L3"/>
    <mergeCell ref="M3:M4"/>
    <mergeCell ref="G3:G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3:M15"/>
  <sheetViews>
    <sheetView workbookViewId="0">
      <selection activeCell="D17" sqref="D17"/>
    </sheetView>
  </sheetViews>
  <sheetFormatPr defaultRowHeight="15" x14ac:dyDescent="0.25"/>
  <cols>
    <col min="2" max="2" width="8.28515625" customWidth="1"/>
    <col min="3" max="3" width="30" customWidth="1"/>
    <col min="4" max="4" width="11.85546875" customWidth="1"/>
    <col min="5" max="5" width="10.28515625" customWidth="1"/>
    <col min="6" max="6" width="11.7109375" customWidth="1"/>
    <col min="7" max="7" width="11.140625" customWidth="1"/>
    <col min="8" max="8" width="11.7109375" customWidth="1"/>
  </cols>
  <sheetData>
    <row r="3" spans="3:13" x14ac:dyDescent="0.25">
      <c r="C3" s="198" t="s">
        <v>103</v>
      </c>
      <c r="D3" s="198"/>
      <c r="E3" s="198"/>
      <c r="F3" s="50">
        <v>16104.31</v>
      </c>
    </row>
    <row r="4" spans="3:13" x14ac:dyDescent="0.25">
      <c r="C4" s="198" t="s">
        <v>104</v>
      </c>
      <c r="D4" s="198"/>
      <c r="E4" s="198"/>
      <c r="F4" s="50">
        <v>200</v>
      </c>
      <c r="M4" s="56"/>
    </row>
    <row r="5" spans="3:13" x14ac:dyDescent="0.25">
      <c r="C5" s="198" t="s">
        <v>105</v>
      </c>
      <c r="D5" s="198"/>
      <c r="E5" s="198"/>
      <c r="F5" s="50">
        <f>F4*F3</f>
        <v>3220862</v>
      </c>
      <c r="M5" s="56"/>
    </row>
    <row r="6" spans="3:13" x14ac:dyDescent="0.25">
      <c r="C6" s="198" t="s">
        <v>90</v>
      </c>
      <c r="D6" s="198"/>
      <c r="E6" s="198"/>
      <c r="F6" s="50">
        <f>F5*0.0036</f>
        <v>11595.1032</v>
      </c>
      <c r="M6" s="56"/>
    </row>
    <row r="7" spans="3:13" x14ac:dyDescent="0.25">
      <c r="M7" s="56"/>
    </row>
    <row r="8" spans="3:13" ht="31.5" x14ac:dyDescent="0.35">
      <c r="C8" s="3"/>
      <c r="D8" s="58" t="s">
        <v>109</v>
      </c>
      <c r="E8" s="97" t="s">
        <v>102</v>
      </c>
      <c r="F8" s="91" t="s">
        <v>89</v>
      </c>
      <c r="G8" s="88" t="s">
        <v>48</v>
      </c>
      <c r="H8" s="94" t="s">
        <v>90</v>
      </c>
      <c r="M8" s="56"/>
    </row>
    <row r="9" spans="3:13" x14ac:dyDescent="0.25">
      <c r="C9" s="3" t="s">
        <v>108</v>
      </c>
      <c r="D9" s="26">
        <v>15.21</v>
      </c>
      <c r="E9" s="98">
        <f>H9*'Wskaźniki!'!D29</f>
        <v>165.88564540348318</v>
      </c>
      <c r="F9" s="92">
        <f>H9*'Wskaźniki!'!J39/1000000</f>
        <v>0.17636151967200001</v>
      </c>
      <c r="G9" s="89">
        <f>H9*'Wskaźniki!'!J38/1000000</f>
        <v>0.33508688737679992</v>
      </c>
      <c r="H9" s="95">
        <f t="shared" ref="H9:H10" si="0">D9*$F$6/100</f>
        <v>1763.6151967199999</v>
      </c>
    </row>
    <row r="10" spans="3:13" x14ac:dyDescent="0.25">
      <c r="C10" s="3" t="s">
        <v>106</v>
      </c>
      <c r="D10" s="26">
        <v>13.72</v>
      </c>
      <c r="E10" s="98">
        <f>H10*'Wskaźniki!'!D32</f>
        <v>0</v>
      </c>
      <c r="F10" s="92">
        <f>H10*'Wskaźniki!'!M39/1000000</f>
        <v>7.9542407951999988E-2</v>
      </c>
      <c r="G10" s="89">
        <f>H10*'Wskaźniki!'!M38/1000000</f>
        <v>0.12090446008703999</v>
      </c>
      <c r="H10" s="95">
        <f t="shared" si="0"/>
        <v>1590.8481590399999</v>
      </c>
    </row>
    <row r="11" spans="3:13" x14ac:dyDescent="0.25">
      <c r="C11" s="3" t="s">
        <v>107</v>
      </c>
      <c r="D11" s="26">
        <f>100-(SUM(D9+D10+D12+D13+D14))</f>
        <v>29.474490000000017</v>
      </c>
      <c r="E11" s="98">
        <f>H11/3.6*'Wskaźniki!'!D33</f>
        <v>770.85811026028603</v>
      </c>
      <c r="F11" s="92">
        <v>0</v>
      </c>
      <c r="G11" s="89">
        <v>0</v>
      </c>
      <c r="H11" s="95">
        <f>D11*$F$6/100</f>
        <v>3417.5975331736818</v>
      </c>
    </row>
    <row r="12" spans="3:13" x14ac:dyDescent="0.25">
      <c r="C12" s="3" t="s">
        <v>71</v>
      </c>
      <c r="D12" s="26">
        <v>30.2</v>
      </c>
      <c r="E12" s="98">
        <f>H12*'Wskaźniki!'!D31</f>
        <v>268.19682413457599</v>
      </c>
      <c r="F12" s="92">
        <f>H12*'Wskaźniki!'!L39/1000000</f>
        <v>3.5017211663999993E-2</v>
      </c>
      <c r="G12" s="89">
        <f>H12*'Wskaźniki!'!L38/1000000</f>
        <v>1.05051634992E-2</v>
      </c>
      <c r="H12" s="95">
        <f t="shared" ref="H12:H14" si="1">D12*$F$6/100</f>
        <v>3501.7211663999997</v>
      </c>
    </row>
    <row r="13" spans="3:13" x14ac:dyDescent="0.25">
      <c r="C13" s="153" t="s">
        <v>2126</v>
      </c>
      <c r="D13" s="154">
        <v>10.685510000000001</v>
      </c>
      <c r="E13" s="119">
        <f>H13*'Wskaźniki!'!D34</f>
        <v>69.160751804843585</v>
      </c>
      <c r="F13" s="149">
        <v>0</v>
      </c>
      <c r="G13" s="123">
        <f>H13*'Wskaźniki!'!K38/1000000</f>
        <v>6.1949795597315989E-4</v>
      </c>
      <c r="H13" s="125">
        <f t="shared" si="1"/>
        <v>1238.9959119463199</v>
      </c>
    </row>
    <row r="14" spans="3:13" x14ac:dyDescent="0.25">
      <c r="C14" s="3" t="s">
        <v>7</v>
      </c>
      <c r="D14" s="26">
        <v>0.71</v>
      </c>
      <c r="E14" s="98">
        <v>0</v>
      </c>
      <c r="F14" s="92">
        <v>0</v>
      </c>
      <c r="G14" s="89">
        <v>0</v>
      </c>
      <c r="H14" s="95">
        <f t="shared" si="1"/>
        <v>82.325232719999988</v>
      </c>
    </row>
    <row r="15" spans="3:13" ht="15.75" thickBot="1" x14ac:dyDescent="0.3">
      <c r="C15" s="155" t="s">
        <v>91</v>
      </c>
      <c r="D15" s="143"/>
      <c r="E15" s="114">
        <f>SUM(E9:E14)</f>
        <v>1274.1013316031888</v>
      </c>
      <c r="F15" s="116">
        <f>SUM(F9:F14)</f>
        <v>0.29092113928800001</v>
      </c>
      <c r="G15" s="117">
        <f>SUM(G9:G14)</f>
        <v>0.46711600891901306</v>
      </c>
      <c r="H15" s="118">
        <f>SUM(H9:H14)</f>
        <v>11595.103200000003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horizontalDpi="0" verticalDpi="0" r:id="rId1"/>
  <ignoredErrors>
    <ignoredError sqref="F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1:S63"/>
  <sheetViews>
    <sheetView zoomScale="85" zoomScaleNormal="85" workbookViewId="0">
      <selection activeCell="K28" sqref="K28:K29"/>
    </sheetView>
  </sheetViews>
  <sheetFormatPr defaultRowHeight="15" x14ac:dyDescent="0.25"/>
  <cols>
    <col min="2" max="2" width="9.7109375" customWidth="1"/>
    <col min="3" max="3" width="13.5703125" customWidth="1"/>
    <col min="4" max="4" width="20.7109375" customWidth="1"/>
    <col min="5" max="5" width="9.85546875" customWidth="1"/>
    <col min="6" max="6" width="11.7109375" customWidth="1"/>
    <col min="7" max="7" width="10.140625" customWidth="1"/>
    <col min="8" max="8" width="11.28515625" customWidth="1"/>
    <col min="9" max="9" width="13.140625" customWidth="1"/>
    <col min="10" max="10" width="11.140625" customWidth="1"/>
    <col min="11" max="11" width="11.5703125" style="52" customWidth="1"/>
    <col min="13" max="13" width="10" customWidth="1"/>
    <col min="14" max="14" width="16.140625" customWidth="1"/>
    <col min="18" max="18" width="10.85546875" customWidth="1"/>
    <col min="19" max="19" width="9.5703125" style="12" customWidth="1"/>
  </cols>
  <sheetData>
    <row r="1" spans="2:11" ht="15.75" x14ac:dyDescent="0.25">
      <c r="B1" s="65"/>
      <c r="K1" s="56"/>
    </row>
    <row r="3" spans="2:11" x14ac:dyDescent="0.25">
      <c r="B3" t="s">
        <v>41</v>
      </c>
      <c r="I3" s="12"/>
    </row>
    <row r="4" spans="2:11" x14ac:dyDescent="0.25">
      <c r="B4" s="200" t="s">
        <v>42</v>
      </c>
      <c r="C4" s="203" t="s">
        <v>47</v>
      </c>
      <c r="D4" s="204" t="s">
        <v>43</v>
      </c>
      <c r="E4" s="204" t="s">
        <v>44</v>
      </c>
      <c r="F4" s="204" t="s">
        <v>2096</v>
      </c>
      <c r="G4" s="204" t="s">
        <v>45</v>
      </c>
      <c r="H4" s="194" t="s">
        <v>46</v>
      </c>
      <c r="I4" s="195"/>
      <c r="J4" s="195"/>
      <c r="K4" s="197" t="s">
        <v>64</v>
      </c>
    </row>
    <row r="5" spans="2:11" ht="36.75" customHeight="1" thickBot="1" x14ac:dyDescent="0.4">
      <c r="B5" s="200"/>
      <c r="C5" s="203"/>
      <c r="D5" s="204"/>
      <c r="E5" s="204"/>
      <c r="F5" s="204"/>
      <c r="G5" s="204"/>
      <c r="H5" s="135" t="s">
        <v>102</v>
      </c>
      <c r="I5" s="91" t="s">
        <v>89</v>
      </c>
      <c r="J5" s="131" t="s">
        <v>1458</v>
      </c>
      <c r="K5" s="197"/>
    </row>
    <row r="6" spans="2:11" x14ac:dyDescent="0.25">
      <c r="B6" s="200">
        <v>2014</v>
      </c>
      <c r="C6" s="15">
        <v>219</v>
      </c>
      <c r="D6" s="16" t="s">
        <v>49</v>
      </c>
      <c r="E6" s="3" t="s">
        <v>35</v>
      </c>
      <c r="F6" s="13">
        <v>2500</v>
      </c>
      <c r="G6" s="62">
        <v>0.04</v>
      </c>
      <c r="H6" s="98">
        <f>C6*F6*G6*'Wskaźniki!'!M4*'Wskaźniki!'!J10*'Wskaźniki!'!J6</f>
        <v>50.815148159999993</v>
      </c>
      <c r="I6" s="92">
        <f>((C6*$F$6*G6*'Wskaźniki!'!$M$4)*'Wskaźniki!'!D12)/1000</f>
        <v>1.3888979999999998E-4</v>
      </c>
      <c r="J6" s="132">
        <f>((C6*$F$6*G6*'Wskaźniki!'!$M$4)*'Wskaźniki!'!D20)/1000000</f>
        <v>3.6375900000000003E-2</v>
      </c>
      <c r="K6" s="95">
        <f>C6*F6*G6*'Wskaźniki!'!$M$4*'Wskaźniki!'!$J$10</f>
        <v>740.74559999999997</v>
      </c>
    </row>
    <row r="7" spans="2:11" ht="15" customHeight="1" x14ac:dyDescent="0.25">
      <c r="B7" s="200"/>
      <c r="C7" s="13">
        <v>57</v>
      </c>
      <c r="D7" s="16" t="s">
        <v>51</v>
      </c>
      <c r="E7" s="3" t="s">
        <v>35</v>
      </c>
      <c r="F7" s="13">
        <v>3500</v>
      </c>
      <c r="G7" s="62">
        <v>0.05</v>
      </c>
      <c r="H7" s="98">
        <f>C7*F7*G7*'Wskaźniki!'!M4*'Wskaźniki!'!J10*'Wskaźniki!'!J6</f>
        <v>23.145255840000001</v>
      </c>
      <c r="I7" s="92">
        <f>((C7*F7*G7*'Wskaźniki!'!$M$4)*'Wskaźniki!'!D12)/1000</f>
        <v>6.3261449999999994E-5</v>
      </c>
      <c r="J7" s="132">
        <f>((C7*F7*G7*'Wskaźniki!'!$M$4)*'Wskaźniki!'!D20)/1000000</f>
        <v>1.6568475000000003E-2</v>
      </c>
      <c r="K7" s="95">
        <f>C7*F7*G7*'Wskaźniki!'!$M$4*'Wskaźniki!'!$J$10</f>
        <v>337.39440000000002</v>
      </c>
    </row>
    <row r="8" spans="2:11" ht="15" customHeight="1" x14ac:dyDescent="0.25">
      <c r="B8" s="200"/>
      <c r="C8" s="13">
        <v>835</v>
      </c>
      <c r="D8" s="201" t="s">
        <v>52</v>
      </c>
      <c r="E8" s="3" t="s">
        <v>35</v>
      </c>
      <c r="F8" s="13">
        <v>4000</v>
      </c>
      <c r="G8" s="62">
        <v>0.08</v>
      </c>
      <c r="H8" s="98">
        <f>C8*F8*G8*'Wskaźniki!'!M4*'Wskaźniki!'!J10*'Wskaźniki!'!J6</f>
        <v>619.99121407999996</v>
      </c>
      <c r="I8" s="92">
        <f>((C8*$F$8*G8*'Wskaźniki!'!$M$4)*'Wskaźniki!'!D6)/1000</f>
        <v>1.1095479999999999E-3</v>
      </c>
      <c r="J8" s="132">
        <f>((C8*$F$8*G8*'Wskaźniki!'!$M$4)*'Wskaźniki!'!D14)/1000000</f>
        <v>6.0520799999999996E-3</v>
      </c>
      <c r="K8" s="95">
        <f>C8*F8*G8*'Wskaźniki!'!$M$4*'Wskaźniki!'!$J$10</f>
        <v>9037.7728000000006</v>
      </c>
    </row>
    <row r="9" spans="2:11" x14ac:dyDescent="0.25">
      <c r="B9" s="200"/>
      <c r="C9" s="13">
        <v>766</v>
      </c>
      <c r="D9" s="201"/>
      <c r="E9" s="3" t="s">
        <v>50</v>
      </c>
      <c r="F9" s="13">
        <v>7000</v>
      </c>
      <c r="G9" s="62">
        <v>7.0000000000000007E-2</v>
      </c>
      <c r="H9" s="98">
        <f>C9*F9*G9*'Wskaźniki!'!M5*'Wskaźniki!'!J5*'Wskaźniki!'!J9</f>
        <v>1001.3751260184001</v>
      </c>
      <c r="I9" s="92">
        <f>((C9*$F$9*G9*'Wskaźniki!'!$M$5)*'Wskaźniki!'!E6)/1000</f>
        <v>6.7471118400000002E-3</v>
      </c>
      <c r="J9" s="132">
        <f>((C9*$F$9*G9*'Wskaźniki!'!$M$5)*'Wskaźniki!'!E14)/1000000</f>
        <v>0.34681416000000009</v>
      </c>
      <c r="K9" s="95">
        <f>C9*F9*G9*'Wskaźniki!'!M5*'Wskaźniki!'!J9</f>
        <v>13661.325048000002</v>
      </c>
    </row>
    <row r="10" spans="2:11" x14ac:dyDescent="0.25">
      <c r="B10" s="200"/>
      <c r="C10" s="13">
        <v>365</v>
      </c>
      <c r="D10" s="201"/>
      <c r="E10" s="3" t="s">
        <v>11</v>
      </c>
      <c r="F10" s="13">
        <v>6000</v>
      </c>
      <c r="G10" s="127">
        <v>0.1</v>
      </c>
      <c r="H10" s="98">
        <f>C10*F10*G10*'Wskaźniki!'!M6*'Wskaźniki!'!J4*'Wskaźniki!'!J8</f>
        <v>336.19015872000006</v>
      </c>
      <c r="I10" s="92">
        <f>((C10*$F$10*G10*'Wskaźniki!'!$M$6)*'Wskaźniki!'!F6)/1000</f>
        <v>2.2775999999999997E-5</v>
      </c>
      <c r="J10" s="132">
        <f>((C10*$F$10*G10*'Wskaźniki!'!$M$6)*'Wskaźniki!'!F14)/1000000</f>
        <v>0</v>
      </c>
      <c r="K10" s="95">
        <f>C10*F10*G10*'Wskaźniki!'!M6*'Wskaźniki!'!J8</f>
        <v>5387.662800000001</v>
      </c>
    </row>
    <row r="11" spans="2:11" x14ac:dyDescent="0.25">
      <c r="B11" s="200"/>
      <c r="C11" s="13">
        <v>26</v>
      </c>
      <c r="D11" s="202" t="s">
        <v>53</v>
      </c>
      <c r="E11" s="3" t="s">
        <v>35</v>
      </c>
      <c r="F11" s="13">
        <v>13000</v>
      </c>
      <c r="G11" s="62">
        <v>0.32</v>
      </c>
      <c r="H11" s="98">
        <f>C11*F11*G11*'Wskaźniki!'!M4*'Wskaźniki!'!J10*'Wskaźniki!'!J6</f>
        <v>250.96650342399997</v>
      </c>
      <c r="I11" s="92">
        <f>((C11*$F$11*G11*'Wskaźniki!'!$M$4)*'Wskaźniki!'!D8)/1000</f>
        <v>3.4297536E-4</v>
      </c>
      <c r="J11" s="132">
        <f>((C11*$F$11*G11*'Wskaźniki!'!$M$4)*'Wskaźniki!'!D16)/1000000</f>
        <v>1.6332160000000001E-3</v>
      </c>
      <c r="K11" s="95">
        <f>C11*F11*G11*'Wskaźniki!'!$M$4*'Wskaźniki!'!$J$10</f>
        <v>3658.4038399999999</v>
      </c>
    </row>
    <row r="12" spans="2:11" ht="15" customHeight="1" x14ac:dyDescent="0.25">
      <c r="B12" s="200"/>
      <c r="C12" s="13">
        <v>220</v>
      </c>
      <c r="D12" s="202"/>
      <c r="E12" s="3" t="s">
        <v>50</v>
      </c>
      <c r="F12" s="13">
        <v>13000</v>
      </c>
      <c r="G12" s="62">
        <v>0.25</v>
      </c>
      <c r="H12" s="98">
        <f>C12*F12*G12*'Wskaźniki!'!M5*'Wskaźniki!'!J5*'Wskaźniki!'!J9</f>
        <v>1907.5590534000003</v>
      </c>
      <c r="I12" s="92">
        <f>((C12*$F$12*G12*'Wskaźniki!'!$M$5)*'Wskaźniki!'!E8)/1000</f>
        <v>9.4894799999999998E-3</v>
      </c>
      <c r="J12" s="132">
        <f>((C12*$F$12*G12*'Wskaźniki!'!$M$5)*'Wskaźniki!'!E16)/1000000</f>
        <v>0.91291199999999995</v>
      </c>
      <c r="K12" s="95">
        <f>C12*F12*G12*'Wskaźniki!'!M5*'Wskaźniki!'!J9</f>
        <v>26023.998</v>
      </c>
    </row>
    <row r="13" spans="2:11" x14ac:dyDescent="0.25">
      <c r="B13" s="200"/>
      <c r="C13" s="13">
        <v>12</v>
      </c>
      <c r="D13" s="202"/>
      <c r="E13" s="3" t="s">
        <v>11</v>
      </c>
      <c r="F13" s="13">
        <v>13000</v>
      </c>
      <c r="G13" s="62">
        <v>0.25</v>
      </c>
      <c r="H13" s="98">
        <f>C13*F13*G13*'Wskaźniki!'!M6*'Wskaźniki!'!J4*'Wskaźniki!'!J8</f>
        <v>59.869480320000008</v>
      </c>
      <c r="I13" s="92">
        <f>((C13*$F$13*G13*'Wskaźniki!'!$M$6)*'Wskaźniki!'!F6)/1000</f>
        <v>4.0559999999999998E-6</v>
      </c>
      <c r="J13" s="132">
        <f>((C13*$F$13*G13*'Wskaźniki!'!$M$6)*'Wskaźniki!'!F14)/1000000</f>
        <v>0</v>
      </c>
      <c r="K13" s="95">
        <f>C13*F13*G13*'Wskaźniki!'!M6*'Wskaźniki!'!J8</f>
        <v>959.44680000000005</v>
      </c>
    </row>
    <row r="14" spans="2:11" x14ac:dyDescent="0.25">
      <c r="B14" s="200"/>
      <c r="C14" s="13">
        <v>9</v>
      </c>
      <c r="D14" s="202" t="s">
        <v>54</v>
      </c>
      <c r="E14" s="3" t="s">
        <v>50</v>
      </c>
      <c r="F14" s="13">
        <v>7000</v>
      </c>
      <c r="G14" s="62">
        <v>0.11</v>
      </c>
      <c r="H14" s="98">
        <f>C14*F14*G14*'Wskaźniki!'!M5*'Wskaźniki!'!J5*'Wskaźniki!'!J9</f>
        <v>18.488649286800001</v>
      </c>
      <c r="I14" s="92">
        <f>((C14*$F$14*G14*'Wskaźniki!'!$M$5)*'Wskaźniki!'!E8)/1000</f>
        <v>9.197496000000001E-5</v>
      </c>
      <c r="J14" s="132">
        <f>((C14*$F$14*G14*'Wskaźniki!'!$M$5)*'Wskaźniki!'!E16)/1000000</f>
        <v>8.848224E-3</v>
      </c>
      <c r="K14" s="95">
        <f>C14*F14*G14*'Wskaźniki!'!M5*'Wskaźniki!'!J9</f>
        <v>252.232596</v>
      </c>
    </row>
    <row r="15" spans="2:11" ht="15" customHeight="1" x14ac:dyDescent="0.25">
      <c r="B15" s="200"/>
      <c r="C15" s="13">
        <v>0</v>
      </c>
      <c r="D15" s="202"/>
      <c r="E15" s="3" t="s">
        <v>35</v>
      </c>
      <c r="F15" s="13">
        <v>10000</v>
      </c>
      <c r="G15" s="62">
        <v>0.13</v>
      </c>
      <c r="H15" s="98">
        <f>C15*F15*G15*'Wskaźniki!'!M4*'Wskaźniki!'!J6*'Wskaźniki!'!J10</f>
        <v>0</v>
      </c>
      <c r="I15" s="92">
        <f>((C15*$F$15*G15*'Wskaźniki!'!M4)*'Wskaźniki!'!D8)/1000</f>
        <v>0</v>
      </c>
      <c r="J15" s="132">
        <f>((C15*$F$15*G15*'Wskaźniki!'!M4)*'Wskaźniki!'!D16)/1000000</f>
        <v>0</v>
      </c>
      <c r="K15" s="95">
        <f>C15*F15*G15*'Wskaźniki!'!$M$4*'Wskaźniki!'!$J$10</f>
        <v>0</v>
      </c>
    </row>
    <row r="16" spans="2:11" x14ac:dyDescent="0.25">
      <c r="B16" s="200"/>
      <c r="C16" s="13">
        <v>0</v>
      </c>
      <c r="D16" s="20" t="s">
        <v>56</v>
      </c>
      <c r="E16" s="3" t="s">
        <v>50</v>
      </c>
      <c r="F16" s="13">
        <v>13000</v>
      </c>
      <c r="G16" s="62">
        <v>0.28000000000000003</v>
      </c>
      <c r="H16" s="98">
        <f>C16*F16*G16*'Wskaźniki!'!M5*'Wskaźniki!'!J5*'Wskaźniki!'!J9</f>
        <v>0</v>
      </c>
      <c r="I16" s="92">
        <f>((C16*$F$16*G16*'Wskaźniki!'!$M$5)*'Wskaźniki!'!E10)/1000</f>
        <v>0</v>
      </c>
      <c r="J16" s="132">
        <f>((C16*$F$16*G16*'Wskaźniki!'!$M$5)*'Wskaźniki!'!E18)/1000000</f>
        <v>0</v>
      </c>
      <c r="K16" s="95">
        <f>C16*F16*G16*'Wskaźniki!'!M5*'Wskaźniki!'!J9</f>
        <v>0</v>
      </c>
    </row>
    <row r="17" spans="2:19" x14ac:dyDescent="0.25">
      <c r="B17" s="200"/>
      <c r="C17" s="13">
        <v>15</v>
      </c>
      <c r="D17" s="16" t="s">
        <v>57</v>
      </c>
      <c r="E17" s="3" t="s">
        <v>50</v>
      </c>
      <c r="F17" s="13">
        <v>13000</v>
      </c>
      <c r="G17" s="62">
        <v>0.36</v>
      </c>
      <c r="H17" s="98">
        <f>C17*F17*G17*'Wskaźniki!'!M5*'Wskaźniki!'!J5*'Wskaźniki!'!J9</f>
        <v>187.287616152</v>
      </c>
      <c r="I17" s="92">
        <f>((C17*$F$17*G17*'Wskaźniki!'!$M$5)*'Wskaźniki!'!E10)/1000</f>
        <v>3.0073680000000002E-4</v>
      </c>
      <c r="J17" s="132">
        <f>((C17*$F$17*G17*'Wskaźniki!'!$M$5)*'Wskaźniki!'!E18)/1000000</f>
        <v>5.5429920000000001E-2</v>
      </c>
      <c r="K17" s="95">
        <f>C17*F17*G17*'Wskaźniki!'!M5*'Wskaźniki!'!J9</f>
        <v>2555.0834399999999</v>
      </c>
    </row>
    <row r="18" spans="2:19" x14ac:dyDescent="0.25">
      <c r="B18" s="200"/>
      <c r="C18" s="13">
        <v>121</v>
      </c>
      <c r="D18" s="16" t="s">
        <v>58</v>
      </c>
      <c r="E18" s="3" t="s">
        <v>50</v>
      </c>
      <c r="F18" s="13">
        <v>6000</v>
      </c>
      <c r="G18" s="62">
        <v>0.25</v>
      </c>
      <c r="H18" s="98">
        <f>C18*F18*G18*'Wskaźniki!'!M5*'Wskaźniki!'!J5*'Wskaźniki!'!J9</f>
        <v>484.22652894000004</v>
      </c>
      <c r="I18" s="92">
        <f>((C18*$F$18*G18*'Wskaźniki!'!$M$5)*'Wskaźniki!'!E8)/1000</f>
        <v>2.4088680000000002E-3</v>
      </c>
      <c r="J18" s="132">
        <f>((C18*$F$18*G18*'Wskaźniki!'!$M$5)*'Wskaźniki!'!E16)/1000000</f>
        <v>0.23173920000000001</v>
      </c>
      <c r="K18" s="95">
        <f>C18*F18*G18*'Wskaźniki!'!$M$4*'Wskaźniki!'!$J$10</f>
        <v>6139.0559999999996</v>
      </c>
    </row>
    <row r="19" spans="2:19" x14ac:dyDescent="0.25">
      <c r="B19" s="200"/>
      <c r="C19" s="13">
        <v>11</v>
      </c>
      <c r="D19" s="16" t="s">
        <v>59</v>
      </c>
      <c r="E19" s="3" t="s">
        <v>35</v>
      </c>
      <c r="F19" s="13">
        <v>1000</v>
      </c>
      <c r="G19" s="62">
        <v>0.05</v>
      </c>
      <c r="H19" s="98">
        <f>C19*F19*G19*'Wskaźniki!'!M4*'Wskaźniki!'!J10*'Wskaźniki!'!J6</f>
        <v>1.2761795199999999</v>
      </c>
      <c r="I19" s="92">
        <f>((C19*F19*G19*'Wskaźniki!'!$M$4)*'Wskaźniki!'!D12)/1000</f>
        <v>3.4880999999999997E-6</v>
      </c>
      <c r="J19" s="132">
        <f>((C19*F19*G19*'Wskaźniki!'!$M$4)*'Wskaźniki!'!D20)/1000000</f>
        <v>9.1355000000000006E-4</v>
      </c>
      <c r="K19" s="95">
        <f>C19*F19*G19*'Wskaźniki!'!$M$4*'Wskaźniki!'!$J$10</f>
        <v>18.603200000000001</v>
      </c>
    </row>
    <row r="20" spans="2:19" ht="15.75" thickBot="1" x14ac:dyDescent="0.3">
      <c r="B20" s="21" t="s">
        <v>55</v>
      </c>
      <c r="C20" s="51">
        <f>SUM(C6:C19)</f>
        <v>2656</v>
      </c>
      <c r="D20" s="17"/>
      <c r="E20" s="18"/>
      <c r="F20" s="18"/>
      <c r="G20" s="19"/>
      <c r="H20" s="101">
        <f>SUM(H6:H19)</f>
        <v>4941.1909138612</v>
      </c>
      <c r="I20" s="134">
        <f t="shared" ref="I20:K20" si="0">SUM(I6:I19)</f>
        <v>2.0723166310000003E-2</v>
      </c>
      <c r="J20" s="133">
        <f t="shared" si="0"/>
        <v>1.617286725</v>
      </c>
      <c r="K20" s="118">
        <f t="shared" si="0"/>
        <v>68771.724524000005</v>
      </c>
    </row>
    <row r="22" spans="2:19" x14ac:dyDescent="0.25">
      <c r="K22" s="56"/>
    </row>
    <row r="23" spans="2:19" ht="15" customHeight="1" x14ac:dyDescent="0.25">
      <c r="C23" t="s">
        <v>115</v>
      </c>
    </row>
    <row r="24" spans="2:19" x14ac:dyDescent="0.25">
      <c r="C24" s="189" t="s">
        <v>92</v>
      </c>
      <c r="D24" s="189" t="s">
        <v>110</v>
      </c>
      <c r="E24" s="199" t="s">
        <v>116</v>
      </c>
      <c r="F24" s="183" t="s">
        <v>46</v>
      </c>
      <c r="G24" s="183"/>
      <c r="H24" s="183"/>
      <c r="I24" s="197" t="s">
        <v>64</v>
      </c>
    </row>
    <row r="25" spans="2:19" ht="30" customHeight="1" x14ac:dyDescent="0.35">
      <c r="C25" s="189"/>
      <c r="D25" s="189"/>
      <c r="E25" s="199"/>
      <c r="F25" s="136" t="s">
        <v>102</v>
      </c>
      <c r="G25" s="91" t="s">
        <v>89</v>
      </c>
      <c r="H25" s="130" t="s">
        <v>1458</v>
      </c>
      <c r="I25" s="197"/>
    </row>
    <row r="26" spans="2:19" x14ac:dyDescent="0.25">
      <c r="C26" s="3" t="s">
        <v>2123</v>
      </c>
      <c r="D26" s="3" t="s">
        <v>50</v>
      </c>
      <c r="E26" s="50">
        <v>830</v>
      </c>
      <c r="F26" s="98">
        <f>E26*'Wskaźniki!'!$M$5*'Wskaźniki!'!$J$9*'Wskaźniki!'!$J$5</f>
        <v>2.2143692507999999</v>
      </c>
      <c r="G26" s="92">
        <f>(E26*'Wskaźniki!'!$M$5*'Wskaźniki!'!$E$6)/1000</f>
        <v>1.4920079999999997E-5</v>
      </c>
      <c r="H26" s="89">
        <f>(E26*'Wskaźniki!'!$M$5*'Wskaźniki!'!$E$14)/1000000</f>
        <v>7.6691999999999993E-4</v>
      </c>
      <c r="I26" s="96">
        <f>E26*'Wskaźniki!'!$M$5*'Wskaźniki!'!$J$9</f>
        <v>30.209675999999998</v>
      </c>
    </row>
    <row r="27" spans="2:19" x14ac:dyDescent="0.25">
      <c r="D27" s="3" t="s">
        <v>55</v>
      </c>
      <c r="E27" s="50">
        <f>SUM(E26:E26)</f>
        <v>830</v>
      </c>
      <c r="F27" s="100">
        <f>SUM(F26:F26)</f>
        <v>2.2143692507999999</v>
      </c>
      <c r="G27" s="102">
        <f>SUM(G26:G26)</f>
        <v>1.4920079999999997E-5</v>
      </c>
      <c r="H27" s="104">
        <f>SUM(H26:H26)</f>
        <v>7.6691999999999993E-4</v>
      </c>
      <c r="I27" s="129">
        <f>SUM(I26:I26)</f>
        <v>30.209675999999998</v>
      </c>
    </row>
    <row r="30" spans="2:19" ht="15" customHeight="1" x14ac:dyDescent="0.25">
      <c r="E30" s="68"/>
      <c r="F30" s="68"/>
      <c r="G30" s="68"/>
      <c r="H30" s="68"/>
      <c r="I30" s="68"/>
    </row>
    <row r="31" spans="2:19" x14ac:dyDescent="0.25">
      <c r="E31" s="68"/>
      <c r="F31" s="68"/>
      <c r="G31" s="68"/>
      <c r="H31" s="68"/>
      <c r="I31" s="68"/>
    </row>
    <row r="32" spans="2:19" ht="15.75" customHeight="1" x14ac:dyDescent="0.25">
      <c r="E32" s="68"/>
      <c r="F32" s="68"/>
      <c r="G32" s="68"/>
      <c r="H32" s="68"/>
      <c r="I32" s="68"/>
      <c r="K32"/>
      <c r="Q32" s="12"/>
      <c r="S32"/>
    </row>
    <row r="33" spans="6:19" x14ac:dyDescent="0.25">
      <c r="F33" s="68"/>
      <c r="G33" s="68"/>
      <c r="H33" s="68"/>
      <c r="I33" s="68"/>
      <c r="K33"/>
      <c r="Q33" s="12"/>
      <c r="S33"/>
    </row>
    <row r="34" spans="6:19" x14ac:dyDescent="0.25">
      <c r="K34"/>
      <c r="Q34" s="12"/>
      <c r="S34"/>
    </row>
    <row r="35" spans="6:19" x14ac:dyDescent="0.25">
      <c r="K35"/>
      <c r="Q35" s="12"/>
      <c r="S35"/>
    </row>
    <row r="36" spans="6:19" x14ac:dyDescent="0.25">
      <c r="K36"/>
      <c r="Q36" s="12"/>
      <c r="S36"/>
    </row>
    <row r="37" spans="6:19" x14ac:dyDescent="0.25">
      <c r="K37"/>
      <c r="Q37" s="12"/>
      <c r="S37"/>
    </row>
    <row r="38" spans="6:19" x14ac:dyDescent="0.25">
      <c r="K38"/>
      <c r="Q38" s="12"/>
      <c r="S38"/>
    </row>
    <row r="39" spans="6:19" x14ac:dyDescent="0.25">
      <c r="K39"/>
      <c r="Q39" s="12"/>
      <c r="S39"/>
    </row>
    <row r="40" spans="6:19" x14ac:dyDescent="0.25">
      <c r="K40"/>
      <c r="Q40" s="12"/>
      <c r="S40"/>
    </row>
    <row r="41" spans="6:19" x14ac:dyDescent="0.25">
      <c r="K41"/>
      <c r="Q41" s="12"/>
      <c r="S41"/>
    </row>
    <row r="42" spans="6:19" x14ac:dyDescent="0.25">
      <c r="K42"/>
      <c r="Q42" s="12"/>
      <c r="S42"/>
    </row>
    <row r="43" spans="6:19" x14ac:dyDescent="0.25">
      <c r="K43"/>
      <c r="Q43" s="12"/>
      <c r="S43"/>
    </row>
    <row r="47" spans="6:19" ht="15.75" customHeight="1" x14ac:dyDescent="0.25">
      <c r="K47"/>
      <c r="Q47" s="12"/>
      <c r="S47"/>
    </row>
    <row r="48" spans="6:19" x14ac:dyDescent="0.25">
      <c r="K48"/>
      <c r="Q48" s="12"/>
      <c r="S48"/>
    </row>
    <row r="49" spans="11:19" x14ac:dyDescent="0.25">
      <c r="K49"/>
      <c r="Q49" s="12"/>
      <c r="S49"/>
    </row>
    <row r="50" spans="11:19" x14ac:dyDescent="0.25">
      <c r="K50"/>
      <c r="Q50" s="12"/>
      <c r="S50"/>
    </row>
    <row r="51" spans="11:19" x14ac:dyDescent="0.25">
      <c r="K51"/>
      <c r="Q51" s="12"/>
      <c r="S51"/>
    </row>
    <row r="52" spans="11:19" x14ac:dyDescent="0.25">
      <c r="K52"/>
      <c r="Q52" s="12"/>
      <c r="S52"/>
    </row>
    <row r="53" spans="11:19" x14ac:dyDescent="0.25">
      <c r="K53"/>
      <c r="Q53" s="12"/>
      <c r="S53"/>
    </row>
    <row r="54" spans="11:19" x14ac:dyDescent="0.25">
      <c r="K54"/>
      <c r="Q54" s="12"/>
      <c r="S54"/>
    </row>
    <row r="55" spans="11:19" x14ac:dyDescent="0.25">
      <c r="K55"/>
      <c r="Q55" s="12"/>
      <c r="S55"/>
    </row>
    <row r="56" spans="11:19" x14ac:dyDescent="0.25">
      <c r="K56"/>
      <c r="Q56" s="12"/>
      <c r="S56"/>
    </row>
    <row r="57" spans="11:19" ht="15.75" customHeight="1" x14ac:dyDescent="0.25">
      <c r="K57"/>
      <c r="Q57" s="12"/>
      <c r="S57"/>
    </row>
    <row r="58" spans="11:19" x14ac:dyDescent="0.25">
      <c r="K58"/>
      <c r="Q58" s="12"/>
      <c r="S58"/>
    </row>
    <row r="59" spans="11:19" x14ac:dyDescent="0.25">
      <c r="K59"/>
      <c r="Q59" s="12"/>
      <c r="S59"/>
    </row>
    <row r="60" spans="11:19" x14ac:dyDescent="0.25">
      <c r="K60"/>
      <c r="Q60" s="12"/>
      <c r="S60"/>
    </row>
    <row r="61" spans="11:19" x14ac:dyDescent="0.25">
      <c r="K61"/>
      <c r="Q61" s="12"/>
      <c r="S61"/>
    </row>
    <row r="62" spans="11:19" x14ac:dyDescent="0.25">
      <c r="K62"/>
      <c r="Q62" s="12"/>
      <c r="S62"/>
    </row>
    <row r="63" spans="11:19" x14ac:dyDescent="0.25">
      <c r="K63"/>
      <c r="Q63" s="12"/>
      <c r="S63"/>
    </row>
  </sheetData>
  <mergeCells count="17">
    <mergeCell ref="B6:B19"/>
    <mergeCell ref="D8:D10"/>
    <mergeCell ref="D11:D13"/>
    <mergeCell ref="D14:D15"/>
    <mergeCell ref="K4:K5"/>
    <mergeCell ref="B4:B5"/>
    <mergeCell ref="C4:C5"/>
    <mergeCell ref="D4:D5"/>
    <mergeCell ref="E4:E5"/>
    <mergeCell ref="F4:F5"/>
    <mergeCell ref="G4:G5"/>
    <mergeCell ref="H4:J4"/>
    <mergeCell ref="F24:H24"/>
    <mergeCell ref="I24:I25"/>
    <mergeCell ref="C24:C25"/>
    <mergeCell ref="D24:D25"/>
    <mergeCell ref="E24:E2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2:H7"/>
  <sheetViews>
    <sheetView tabSelected="1" zoomScale="85" zoomScaleNormal="85" workbookViewId="0">
      <selection activeCell="I19" sqref="I19"/>
    </sheetView>
  </sheetViews>
  <sheetFormatPr defaultRowHeight="15" x14ac:dyDescent="0.25"/>
  <cols>
    <col min="2" max="2" width="7.28515625" customWidth="1"/>
    <col min="3" max="3" width="19.140625" customWidth="1"/>
    <col min="4" max="4" width="11.85546875" customWidth="1"/>
    <col min="5" max="5" width="10.5703125" customWidth="1"/>
    <col min="6" max="6" width="10.42578125" customWidth="1"/>
    <col min="7" max="7" width="11.28515625" customWidth="1"/>
    <col min="8" max="8" width="12.42578125" customWidth="1"/>
  </cols>
  <sheetData>
    <row r="2" spans="3:8" x14ac:dyDescent="0.25">
      <c r="H2" s="56"/>
    </row>
    <row r="3" spans="3:8" x14ac:dyDescent="0.25">
      <c r="D3" s="150"/>
    </row>
    <row r="4" spans="3:8" x14ac:dyDescent="0.25">
      <c r="D4" s="61"/>
      <c r="E4" s="150"/>
    </row>
    <row r="5" spans="3:8" x14ac:dyDescent="0.25">
      <c r="D5" s="61"/>
      <c r="E5" s="61"/>
    </row>
    <row r="6" spans="3:8" ht="52.5" customHeight="1" x14ac:dyDescent="0.35">
      <c r="C6" s="3"/>
      <c r="D6" s="60" t="s">
        <v>112</v>
      </c>
      <c r="E6" s="97" t="s">
        <v>102</v>
      </c>
      <c r="F6" s="91" t="s">
        <v>89</v>
      </c>
      <c r="G6" s="88" t="s">
        <v>1458</v>
      </c>
      <c r="H6" s="94" t="s">
        <v>90</v>
      </c>
    </row>
    <row r="7" spans="3:8" x14ac:dyDescent="0.25">
      <c r="C7" s="3" t="s">
        <v>113</v>
      </c>
      <c r="D7" s="5">
        <v>399.5</v>
      </c>
      <c r="E7" s="99">
        <f>D7*'Wskaźniki!'!D33</f>
        <v>324.39400000000001</v>
      </c>
      <c r="F7" s="93">
        <v>0</v>
      </c>
      <c r="G7" s="90">
        <v>0</v>
      </c>
      <c r="H7" s="95">
        <f>D7*'Wskaźniki!'!C33</f>
        <v>1438.2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opLeftCell="A13" zoomScale="70" zoomScaleNormal="70" workbookViewId="0">
      <selection activeCell="N38" sqref="N38"/>
    </sheetView>
  </sheetViews>
  <sheetFormatPr defaultRowHeight="15" x14ac:dyDescent="0.25"/>
  <cols>
    <col min="1" max="1" width="7.5703125" customWidth="1"/>
    <col min="2" max="2" width="23.7109375" customWidth="1"/>
    <col min="3" max="3" width="15.85546875" customWidth="1"/>
    <col min="4" max="4" width="16.85546875" customWidth="1"/>
    <col min="5" max="5" width="13.5703125" customWidth="1"/>
    <col min="6" max="6" width="11.7109375" customWidth="1"/>
    <col min="8" max="8" width="12.85546875" customWidth="1"/>
    <col min="9" max="9" width="18.5703125" customWidth="1"/>
    <col min="10" max="10" width="14.42578125" customWidth="1"/>
    <col min="12" max="12" width="13.42578125" customWidth="1"/>
  </cols>
  <sheetData>
    <row r="1" spans="2:13" ht="23.25" customHeight="1" x14ac:dyDescent="0.3">
      <c r="B1" s="32" t="s">
        <v>81</v>
      </c>
      <c r="C1" s="31"/>
    </row>
    <row r="3" spans="2:13" ht="15.75" thickBot="1" x14ac:dyDescent="0.3">
      <c r="B3" t="s">
        <v>40</v>
      </c>
      <c r="H3" t="s">
        <v>60</v>
      </c>
      <c r="L3" t="s">
        <v>39</v>
      </c>
    </row>
    <row r="4" spans="2:13" ht="31.5" customHeight="1" thickBot="1" x14ac:dyDescent="0.4">
      <c r="B4" s="205" t="s">
        <v>38</v>
      </c>
      <c r="C4" s="205" t="s">
        <v>37</v>
      </c>
      <c r="D4" s="207" t="s">
        <v>36</v>
      </c>
      <c r="E4" s="208"/>
      <c r="F4" s="209"/>
      <c r="H4" s="11" t="s">
        <v>31</v>
      </c>
      <c r="I4" s="10" t="s">
        <v>32</v>
      </c>
      <c r="J4" s="10">
        <v>6.2399999999999997E-2</v>
      </c>
      <c r="L4" s="3" t="s">
        <v>35</v>
      </c>
      <c r="M4" s="3">
        <v>0.755</v>
      </c>
    </row>
    <row r="5" spans="2:13" ht="34.5" customHeight="1" thickBot="1" x14ac:dyDescent="0.4">
      <c r="B5" s="206"/>
      <c r="C5" s="206"/>
      <c r="D5" s="9" t="s">
        <v>33</v>
      </c>
      <c r="E5" s="9" t="s">
        <v>30</v>
      </c>
      <c r="F5" s="9" t="s">
        <v>11</v>
      </c>
      <c r="H5" s="8" t="s">
        <v>30</v>
      </c>
      <c r="I5" s="7" t="s">
        <v>32</v>
      </c>
      <c r="J5" s="7">
        <v>7.3300000000000004E-2</v>
      </c>
      <c r="L5" s="3" t="s">
        <v>34</v>
      </c>
      <c r="M5" s="3">
        <v>0.84</v>
      </c>
    </row>
    <row r="6" spans="2:13" ht="36" customHeight="1" thickBot="1" x14ac:dyDescent="0.4">
      <c r="B6" s="210" t="s">
        <v>27</v>
      </c>
      <c r="C6" s="210" t="s">
        <v>26</v>
      </c>
      <c r="D6" s="212">
        <v>5.4999999999999999E-6</v>
      </c>
      <c r="E6" s="212">
        <v>2.1399999999999998E-5</v>
      </c>
      <c r="F6" s="212">
        <v>1.9999999999999999E-7</v>
      </c>
      <c r="H6" s="8" t="s">
        <v>33</v>
      </c>
      <c r="I6" s="7" t="s">
        <v>32</v>
      </c>
      <c r="J6" s="7">
        <v>6.8599999999999994E-2</v>
      </c>
      <c r="L6" s="3" t="s">
        <v>11</v>
      </c>
      <c r="M6" s="3">
        <v>0.52</v>
      </c>
    </row>
    <row r="7" spans="2:13" ht="36.75" customHeight="1" thickBot="1" x14ac:dyDescent="0.3">
      <c r="B7" s="211"/>
      <c r="C7" s="211"/>
      <c r="D7" s="213"/>
      <c r="E7" s="213"/>
      <c r="F7" s="213"/>
      <c r="H7" s="6" t="s">
        <v>60</v>
      </c>
      <c r="L7" s="30"/>
      <c r="M7" s="30"/>
    </row>
    <row r="8" spans="2:13" ht="32.25" customHeight="1" x14ac:dyDescent="0.25">
      <c r="B8" s="210" t="s">
        <v>27</v>
      </c>
      <c r="C8" s="210" t="s">
        <v>25</v>
      </c>
      <c r="D8" s="212">
        <v>4.1999999999999996E-6</v>
      </c>
      <c r="E8" s="212">
        <v>1.5800000000000001E-5</v>
      </c>
      <c r="F8" s="214" t="s">
        <v>22</v>
      </c>
      <c r="H8" s="3" t="s">
        <v>31</v>
      </c>
      <c r="I8" s="5" t="s">
        <v>28</v>
      </c>
      <c r="J8" s="3">
        <f>47.31/1000</f>
        <v>4.7310000000000005E-2</v>
      </c>
    </row>
    <row r="9" spans="2:13" ht="50.25" customHeight="1" thickBot="1" x14ac:dyDescent="0.3">
      <c r="B9" s="211"/>
      <c r="C9" s="211"/>
      <c r="D9" s="213"/>
      <c r="E9" s="213"/>
      <c r="F9" s="215"/>
      <c r="H9" s="3" t="s">
        <v>30</v>
      </c>
      <c r="I9" s="4" t="s">
        <v>28</v>
      </c>
      <c r="J9" s="3">
        <f>43.33/1000</f>
        <v>4.333E-2</v>
      </c>
    </row>
    <row r="10" spans="2:13" x14ac:dyDescent="0.25">
      <c r="B10" s="210" t="s">
        <v>27</v>
      </c>
      <c r="C10" s="210" t="s">
        <v>24</v>
      </c>
      <c r="D10" s="214" t="s">
        <v>22</v>
      </c>
      <c r="E10" s="212">
        <v>5.1000000000000003E-6</v>
      </c>
      <c r="F10" s="214" t="s">
        <v>22</v>
      </c>
      <c r="H10" s="3" t="s">
        <v>29</v>
      </c>
      <c r="I10" s="4" t="s">
        <v>28</v>
      </c>
      <c r="J10" s="3">
        <f>44.8/1000</f>
        <v>4.48E-2</v>
      </c>
    </row>
    <row r="11" spans="2:13" ht="22.5" customHeight="1" thickBot="1" x14ac:dyDescent="0.3">
      <c r="B11" s="211"/>
      <c r="C11" s="211"/>
      <c r="D11" s="215"/>
      <c r="E11" s="213"/>
      <c r="F11" s="215"/>
    </row>
    <row r="12" spans="2:13" x14ac:dyDescent="0.25">
      <c r="B12" s="210" t="s">
        <v>27</v>
      </c>
      <c r="C12" s="210" t="s">
        <v>23</v>
      </c>
      <c r="D12" s="212">
        <v>8.3999999999999992E-6</v>
      </c>
      <c r="E12" s="214" t="s">
        <v>22</v>
      </c>
      <c r="F12" s="214" t="s">
        <v>22</v>
      </c>
    </row>
    <row r="13" spans="2:13" ht="15.75" thickBot="1" x14ac:dyDescent="0.3">
      <c r="B13" s="211"/>
      <c r="C13" s="211"/>
      <c r="D13" s="213"/>
      <c r="E13" s="215"/>
      <c r="F13" s="215"/>
    </row>
    <row r="14" spans="2:13" x14ac:dyDescent="0.25">
      <c r="B14" s="216" t="s">
        <v>61</v>
      </c>
      <c r="C14" s="210" t="s">
        <v>26</v>
      </c>
      <c r="D14" s="212">
        <v>0.03</v>
      </c>
      <c r="E14" s="212">
        <v>1.1000000000000001</v>
      </c>
      <c r="F14" s="212">
        <v>0</v>
      </c>
    </row>
    <row r="15" spans="2:13" ht="18.75" customHeight="1" thickBot="1" x14ac:dyDescent="0.3">
      <c r="B15" s="217"/>
      <c r="C15" s="211"/>
      <c r="D15" s="213"/>
      <c r="E15" s="213"/>
      <c r="F15" s="213"/>
    </row>
    <row r="16" spans="2:13" ht="15" customHeight="1" x14ac:dyDescent="0.25">
      <c r="B16" s="216" t="s">
        <v>61</v>
      </c>
      <c r="C16" s="210" t="s">
        <v>25</v>
      </c>
      <c r="D16" s="212">
        <v>0.02</v>
      </c>
      <c r="E16" s="212">
        <v>1.52</v>
      </c>
      <c r="F16" s="214" t="s">
        <v>22</v>
      </c>
    </row>
    <row r="17" spans="2:13" ht="15.75" thickBot="1" x14ac:dyDescent="0.3">
      <c r="B17" s="217"/>
      <c r="C17" s="211"/>
      <c r="D17" s="213"/>
      <c r="E17" s="213"/>
      <c r="F17" s="215"/>
    </row>
    <row r="18" spans="2:13" ht="15" customHeight="1" x14ac:dyDescent="0.25">
      <c r="B18" s="216" t="s">
        <v>61</v>
      </c>
      <c r="C18" s="210" t="s">
        <v>24</v>
      </c>
      <c r="D18" s="214" t="s">
        <v>22</v>
      </c>
      <c r="E18" s="212">
        <v>0.94</v>
      </c>
      <c r="F18" s="214" t="s">
        <v>22</v>
      </c>
    </row>
    <row r="19" spans="2:13" ht="15.75" thickBot="1" x14ac:dyDescent="0.3">
      <c r="B19" s="217"/>
      <c r="C19" s="211"/>
      <c r="D19" s="215"/>
      <c r="E19" s="213"/>
      <c r="F19" s="215"/>
    </row>
    <row r="20" spans="2:13" x14ac:dyDescent="0.25">
      <c r="B20" s="216" t="s">
        <v>61</v>
      </c>
      <c r="C20" s="210" t="s">
        <v>23</v>
      </c>
      <c r="D20" s="42">
        <v>2.2000000000000002</v>
      </c>
      <c r="E20" s="214" t="s">
        <v>22</v>
      </c>
      <c r="F20" s="214" t="s">
        <v>22</v>
      </c>
    </row>
    <row r="21" spans="2:13" ht="15.75" thickBot="1" x14ac:dyDescent="0.3">
      <c r="B21" s="217"/>
      <c r="C21" s="211"/>
      <c r="D21" s="42"/>
      <c r="E21" s="215"/>
      <c r="F21" s="215"/>
    </row>
    <row r="22" spans="2:13" x14ac:dyDescent="0.25">
      <c r="B22" s="40"/>
      <c r="C22" s="41"/>
      <c r="D22" s="42"/>
      <c r="E22" s="43"/>
      <c r="F22" s="42"/>
    </row>
    <row r="23" spans="2:13" x14ac:dyDescent="0.25">
      <c r="B23" s="40"/>
      <c r="C23" s="41"/>
      <c r="D23" s="42"/>
      <c r="E23" s="43"/>
      <c r="F23" s="42"/>
    </row>
    <row r="24" spans="2:13" ht="18" customHeight="1" thickBot="1" x14ac:dyDescent="0.3"/>
    <row r="25" spans="2:13" s="39" customFormat="1" ht="20.25" customHeight="1" x14ac:dyDescent="0.35">
      <c r="B25" s="37" t="s">
        <v>82</v>
      </c>
      <c r="C25" s="38"/>
      <c r="D25" s="38"/>
    </row>
    <row r="27" spans="2:13" ht="16.5" customHeight="1" thickBot="1" x14ac:dyDescent="0.3">
      <c r="H27" t="s">
        <v>62</v>
      </c>
    </row>
    <row r="28" spans="2:13" ht="18.75" customHeight="1" thickBot="1" x14ac:dyDescent="0.4">
      <c r="B28" s="22" t="s">
        <v>63</v>
      </c>
      <c r="C28" s="23" t="s">
        <v>64</v>
      </c>
      <c r="D28" s="24" t="s">
        <v>65</v>
      </c>
      <c r="H28" s="221" t="s">
        <v>38</v>
      </c>
      <c r="I28" s="218" t="s">
        <v>66</v>
      </c>
      <c r="J28" s="219"/>
      <c r="K28" s="219"/>
      <c r="L28" s="219"/>
      <c r="M28" s="220"/>
    </row>
    <row r="29" spans="2:13" ht="16.5" customHeight="1" x14ac:dyDescent="0.25">
      <c r="B29" s="25" t="s">
        <v>67</v>
      </c>
      <c r="C29" s="26">
        <v>25.93</v>
      </c>
      <c r="D29" s="27">
        <v>9.4060000000000005E-2</v>
      </c>
      <c r="H29" s="226"/>
      <c r="I29" s="221" t="s">
        <v>68</v>
      </c>
      <c r="J29" s="44" t="s">
        <v>69</v>
      </c>
      <c r="K29" s="221" t="s">
        <v>70</v>
      </c>
      <c r="L29" s="221" t="s">
        <v>71</v>
      </c>
      <c r="M29" s="221" t="s">
        <v>72</v>
      </c>
    </row>
    <row r="30" spans="2:13" ht="26.25" thickBot="1" x14ac:dyDescent="0.3">
      <c r="B30" s="25" t="s">
        <v>73</v>
      </c>
      <c r="C30" s="26">
        <v>47.31</v>
      </c>
      <c r="D30" s="27">
        <v>6.2440000000000002E-2</v>
      </c>
      <c r="H30" s="222"/>
      <c r="I30" s="222"/>
      <c r="J30" s="45" t="s">
        <v>74</v>
      </c>
      <c r="K30" s="222"/>
      <c r="L30" s="222"/>
      <c r="M30" s="222"/>
    </row>
    <row r="31" spans="2:13" ht="15.75" thickBot="1" x14ac:dyDescent="0.3">
      <c r="B31" s="25" t="s">
        <v>75</v>
      </c>
      <c r="C31" s="26">
        <v>40.19</v>
      </c>
      <c r="D31" s="27">
        <v>7.6590000000000005E-2</v>
      </c>
      <c r="H31" s="46" t="s">
        <v>86</v>
      </c>
      <c r="I31" s="45" t="s">
        <v>87</v>
      </c>
      <c r="J31" s="45">
        <v>380</v>
      </c>
      <c r="K31" s="45">
        <v>0.5</v>
      </c>
      <c r="L31" s="45">
        <v>3</v>
      </c>
      <c r="M31" s="45">
        <v>810</v>
      </c>
    </row>
    <row r="32" spans="2:13" ht="15.75" thickBot="1" x14ac:dyDescent="0.3">
      <c r="B32" s="25" t="s">
        <v>77</v>
      </c>
      <c r="C32" s="26">
        <v>15.6</v>
      </c>
      <c r="D32" s="27">
        <v>0</v>
      </c>
      <c r="H32" s="46" t="s">
        <v>27</v>
      </c>
      <c r="I32" s="45" t="s">
        <v>76</v>
      </c>
      <c r="J32" s="45">
        <v>270</v>
      </c>
      <c r="K32" s="45">
        <v>0</v>
      </c>
      <c r="L32" s="45">
        <v>10</v>
      </c>
      <c r="M32" s="45">
        <v>250</v>
      </c>
    </row>
    <row r="33" spans="2:13" x14ac:dyDescent="0.25">
      <c r="B33" s="25" t="s">
        <v>78</v>
      </c>
      <c r="C33" s="26">
        <v>3.6</v>
      </c>
      <c r="D33" s="27">
        <v>0.81200000000000006</v>
      </c>
    </row>
    <row r="34" spans="2:13" ht="30.75" thickBot="1" x14ac:dyDescent="0.3">
      <c r="B34" s="25" t="s">
        <v>80</v>
      </c>
      <c r="C34" s="26">
        <v>3.4389999999999997E-2</v>
      </c>
      <c r="D34" s="27">
        <v>5.5820000000000002E-2</v>
      </c>
      <c r="H34" s="28" t="s">
        <v>79</v>
      </c>
    </row>
    <row r="35" spans="2:13" ht="15.75" thickBot="1" x14ac:dyDescent="0.3">
      <c r="C35" s="33"/>
      <c r="D35" s="34"/>
      <c r="H35" s="221" t="s">
        <v>38</v>
      </c>
      <c r="I35" s="223" t="s">
        <v>66</v>
      </c>
      <c r="J35" s="224"/>
      <c r="K35" s="224"/>
      <c r="L35" s="224"/>
      <c r="M35" s="225"/>
    </row>
    <row r="36" spans="2:13" x14ac:dyDescent="0.25">
      <c r="B36" s="22" t="s">
        <v>83</v>
      </c>
      <c r="C36" s="35" t="s">
        <v>84</v>
      </c>
      <c r="H36" s="226"/>
      <c r="I36" s="221" t="s">
        <v>68</v>
      </c>
      <c r="J36" s="47" t="s">
        <v>69</v>
      </c>
      <c r="K36" s="221" t="s">
        <v>70</v>
      </c>
      <c r="L36" s="221" t="s">
        <v>71</v>
      </c>
      <c r="M36" s="221" t="s">
        <v>72</v>
      </c>
    </row>
    <row r="37" spans="2:13" ht="27" thickBot="1" x14ac:dyDescent="0.3">
      <c r="B37" s="36" t="s">
        <v>71</v>
      </c>
      <c r="C37" s="26">
        <v>0.84</v>
      </c>
      <c r="H37" s="222"/>
      <c r="I37" s="222"/>
      <c r="J37" s="48" t="s">
        <v>74</v>
      </c>
      <c r="K37" s="222"/>
      <c r="L37" s="222"/>
      <c r="M37" s="222"/>
    </row>
    <row r="38" spans="2:13" ht="15.75" thickBot="1" x14ac:dyDescent="0.3">
      <c r="B38" s="36" t="s">
        <v>85</v>
      </c>
      <c r="C38" s="26">
        <v>0.52</v>
      </c>
      <c r="H38" s="49" t="s">
        <v>86</v>
      </c>
      <c r="I38" s="48" t="s">
        <v>87</v>
      </c>
      <c r="J38" s="48">
        <v>190</v>
      </c>
      <c r="K38" s="48">
        <v>0.5</v>
      </c>
      <c r="L38" s="48">
        <v>3</v>
      </c>
      <c r="M38" s="48">
        <v>76</v>
      </c>
    </row>
    <row r="39" spans="2:13" ht="15.75" customHeight="1" thickBot="1" x14ac:dyDescent="0.3">
      <c r="H39" s="49" t="s">
        <v>27</v>
      </c>
      <c r="I39" s="48" t="s">
        <v>76</v>
      </c>
      <c r="J39" s="48">
        <v>100</v>
      </c>
      <c r="K39" s="48">
        <v>0</v>
      </c>
      <c r="L39" s="48">
        <v>10</v>
      </c>
      <c r="M39" s="48">
        <v>50</v>
      </c>
    </row>
    <row r="40" spans="2:13" ht="15" customHeight="1" x14ac:dyDescent="0.25"/>
  </sheetData>
  <mergeCells count="54">
    <mergeCell ref="B20:B21"/>
    <mergeCell ref="E20:E21"/>
    <mergeCell ref="F20:F21"/>
    <mergeCell ref="C20:C21"/>
    <mergeCell ref="H35:H37"/>
    <mergeCell ref="H28:H30"/>
    <mergeCell ref="I35:M35"/>
    <mergeCell ref="I36:I37"/>
    <mergeCell ref="K36:K37"/>
    <mergeCell ref="L36:L37"/>
    <mergeCell ref="M36:M37"/>
    <mergeCell ref="I28:M28"/>
    <mergeCell ref="I29:I30"/>
    <mergeCell ref="K29:K30"/>
    <mergeCell ref="L29:L30"/>
    <mergeCell ref="M29:M30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B4:B5"/>
    <mergeCell ref="C4:C5"/>
    <mergeCell ref="D4:F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Cała gmina</vt:lpstr>
      <vt:lpstr>Budynki mieszkalne</vt:lpstr>
      <vt:lpstr>Mieszkalne-ankiety</vt:lpstr>
      <vt:lpstr>Obiekty gminne</vt:lpstr>
      <vt:lpstr>Usługi i przemysł</vt:lpstr>
      <vt:lpstr>Transport</vt:lpstr>
      <vt:lpstr>Oświetlenie</vt:lpstr>
      <vt:lpstr>Wskaźniki!</vt:lpstr>
      <vt:lpstr>'Wskaźniki!'!_ftn1</vt:lpstr>
      <vt:lpstr>'Wskaźniki!'!_ftnref1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2016-02-11T10:00:30Z</dcterms:modified>
</cp:coreProperties>
</file>