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2570" activeTab="0"/>
  </bookViews>
  <sheets>
    <sheet name="Arkusz1" sheetId="1" r:id="rId1"/>
    <sheet name="Arkusz2" sheetId="2" r:id="rId2"/>
  </sheets>
  <definedNames>
    <definedName name="_xlnm._FilterDatabase" localSheetId="0" hidden="1">'Arkusz1'!$A$3:$Y$37</definedName>
    <definedName name="Excel_BuiltIn__FilterDatabase_1">'Arkusz1'!$A$3:$R$3</definedName>
    <definedName name="gmwsp">'Arkusz2'!$A$1:$E$102</definedName>
  </definedNames>
  <calcPr fullCalcOnLoad="1"/>
</workbook>
</file>

<file path=xl/sharedStrings.xml><?xml version="1.0" encoding="utf-8"?>
<sst xmlns="http://schemas.openxmlformats.org/spreadsheetml/2006/main" count="495" uniqueCount="215">
  <si>
    <t>MIEJSCOWOŚĆ (cz I)</t>
  </si>
  <si>
    <t>DROGA(ULICA) / OKREŚLENIE MIEJSCA (cz II)</t>
  </si>
  <si>
    <t>LP</t>
  </si>
  <si>
    <t>NAZWA PRZYSTANKU</t>
  </si>
  <si>
    <t>POWIAT</t>
  </si>
  <si>
    <t>GMINA</t>
  </si>
  <si>
    <t>MIEJSCOWOŚĆ</t>
  </si>
  <si>
    <t>dodatkowo (dzielnica, przysiółek, część miejscowości, grupa domów, itd)</t>
  </si>
  <si>
    <t>DROGA(ULICA)</t>
  </si>
  <si>
    <t>OKREŚLENIE MIEJSCA</t>
  </si>
  <si>
    <t>położenie - x</t>
  </si>
  <si>
    <t>położenie - y</t>
  </si>
  <si>
    <t>położenie , odległość</t>
  </si>
  <si>
    <t>ZNAK               D 15</t>
  </si>
  <si>
    <t>ZATOKA</t>
  </si>
  <si>
    <t>01</t>
  </si>
  <si>
    <t>TAK</t>
  </si>
  <si>
    <t>NIE</t>
  </si>
  <si>
    <t>02</t>
  </si>
  <si>
    <t>03</t>
  </si>
  <si>
    <t>04</t>
  </si>
  <si>
    <t>szkoła</t>
  </si>
  <si>
    <t>NR (cz III)</t>
  </si>
  <si>
    <t>RODZAJ PRZYSTANKU</t>
  </si>
  <si>
    <t>SZCZEGÓŁOWE OKREŚLENIE MIEJSCA</t>
  </si>
  <si>
    <t>nr woj. (2) nr pow. (2) nr gm. (2)</t>
  </si>
  <si>
    <t>Baćkowice</t>
  </si>
  <si>
    <t>Bałtów</t>
  </si>
  <si>
    <t>06</t>
  </si>
  <si>
    <t>05</t>
  </si>
  <si>
    <t>08</t>
  </si>
  <si>
    <t>07</t>
  </si>
  <si>
    <t>Nowy Korczyn</t>
  </si>
  <si>
    <t>Stąporków</t>
  </si>
  <si>
    <t>Bieliny</t>
  </si>
  <si>
    <t>Busko-Zdrój</t>
  </si>
  <si>
    <t>09</t>
  </si>
  <si>
    <t>Bodzechów</t>
  </si>
  <si>
    <t>Jędrzejów</t>
  </si>
  <si>
    <t>7</t>
  </si>
  <si>
    <t>Chęciny</t>
  </si>
  <si>
    <t>Chmielnik</t>
  </si>
  <si>
    <t>Ćmielów</t>
  </si>
  <si>
    <t>km 2 + 000</t>
  </si>
  <si>
    <t>km 0 + 050</t>
  </si>
  <si>
    <t>Daleszyce</t>
  </si>
  <si>
    <t>poczta</t>
  </si>
  <si>
    <t>Gowarczów</t>
  </si>
  <si>
    <t>Kielce</t>
  </si>
  <si>
    <t>Górno</t>
  </si>
  <si>
    <t>Iwaniska</t>
  </si>
  <si>
    <t>Kazimierza Wielka</t>
  </si>
  <si>
    <t>Kije</t>
  </si>
  <si>
    <t>Kluczewsko</t>
  </si>
  <si>
    <t>Końskie</t>
  </si>
  <si>
    <t>Krasocin</t>
  </si>
  <si>
    <t>Łubnice</t>
  </si>
  <si>
    <t>Mirzec</t>
  </si>
  <si>
    <t>Włoszczowa</t>
  </si>
  <si>
    <t>Moskorzew</t>
  </si>
  <si>
    <t>Opatowiec</t>
  </si>
  <si>
    <t>Ostrowiec Św.</t>
  </si>
  <si>
    <t>Ożarów</t>
  </si>
  <si>
    <t>Starachowice</t>
  </si>
  <si>
    <t>Pawłów</t>
  </si>
  <si>
    <t>Pierzchnica</t>
  </si>
  <si>
    <t>Pińczów</t>
  </si>
  <si>
    <t>Staszów</t>
  </si>
  <si>
    <t>Połaniec</t>
  </si>
  <si>
    <t>Radków</t>
  </si>
  <si>
    <t>Radoszyce</t>
  </si>
  <si>
    <t>Ruda Maleniecka</t>
  </si>
  <si>
    <t>Sandomierz</t>
  </si>
  <si>
    <t>Obrazów</t>
  </si>
  <si>
    <t>Sędziszów</t>
  </si>
  <si>
    <t>Skalbmierz</t>
  </si>
  <si>
    <t>skarżyski</t>
  </si>
  <si>
    <t>Skarżysko Kościelne</t>
  </si>
  <si>
    <t>Smyków</t>
  </si>
  <si>
    <t>Sobków</t>
  </si>
  <si>
    <t>Stopnica</t>
  </si>
  <si>
    <t>Suchedniów</t>
  </si>
  <si>
    <t>Szydłów</t>
  </si>
  <si>
    <t>Waśniów</t>
  </si>
  <si>
    <t>Wąchock</t>
  </si>
  <si>
    <t>Wilczyce</t>
  </si>
  <si>
    <t>Złota</t>
  </si>
  <si>
    <t>Imielno</t>
  </si>
  <si>
    <t>km 1 + 790</t>
  </si>
  <si>
    <t>Pacanów</t>
  </si>
  <si>
    <t>Lipnik</t>
  </si>
  <si>
    <t>WIATA</t>
  </si>
  <si>
    <t>Wojciechowice</t>
  </si>
  <si>
    <t>położenie - x (weryfikacja)</t>
  </si>
  <si>
    <t>położenie - y (weryfikacja)</t>
  </si>
  <si>
    <t>Dwikozy</t>
  </si>
  <si>
    <t>Fałków</t>
  </si>
  <si>
    <t>Klimontów</t>
  </si>
  <si>
    <t>Oleśnica</t>
  </si>
  <si>
    <t>Małogoszcz</t>
  </si>
  <si>
    <t>v6</t>
  </si>
  <si>
    <t>Solec-Zdrój</t>
  </si>
  <si>
    <t>Tuczępy</t>
  </si>
  <si>
    <t>Gnojno</t>
  </si>
  <si>
    <t>Bejsce</t>
  </si>
  <si>
    <t>Bodzentyn</t>
  </si>
  <si>
    <t>0588</t>
  </si>
  <si>
    <t>Ostrów</t>
  </si>
  <si>
    <t>Morawica</t>
  </si>
  <si>
    <t>Brody</t>
  </si>
  <si>
    <t>Raków</t>
  </si>
  <si>
    <t>Zagnańsk</t>
  </si>
  <si>
    <t>0307</t>
  </si>
  <si>
    <t>Łagów</t>
  </si>
  <si>
    <t>Wodzisław</t>
  </si>
  <si>
    <t>Sadowie</t>
  </si>
  <si>
    <t>Tarłów</t>
  </si>
  <si>
    <t>Opatów</t>
  </si>
  <si>
    <t>Czarnocin</t>
  </si>
  <si>
    <t>Zawichost</t>
  </si>
  <si>
    <t>Koprzywnica</t>
  </si>
  <si>
    <t>Kunów</t>
  </si>
  <si>
    <t>Skarżysko-Kam.</t>
  </si>
  <si>
    <t>Łączna</t>
  </si>
  <si>
    <t>Bliżyn</t>
  </si>
  <si>
    <t>Secemin</t>
  </si>
  <si>
    <t>Samborzec</t>
  </si>
  <si>
    <t>Wiślica</t>
  </si>
  <si>
    <t>Masłów</t>
  </si>
  <si>
    <t>0595</t>
  </si>
  <si>
    <t>Słupia Konecka</t>
  </si>
  <si>
    <t>Nagłowice</t>
  </si>
  <si>
    <t>ZAGÓRZE</t>
  </si>
  <si>
    <t>Mniów</t>
  </si>
  <si>
    <t>Nowa Słupia</t>
  </si>
  <si>
    <t>ŁĄCZNA</t>
  </si>
  <si>
    <t>Starodroże Osełków</t>
  </si>
  <si>
    <t>km 526 + 004</t>
  </si>
  <si>
    <t>Starodroże Zajazd Ziółek</t>
  </si>
  <si>
    <t>km 527 + 284</t>
  </si>
  <si>
    <t>km 527 + 456</t>
  </si>
  <si>
    <t>GÓZD</t>
  </si>
  <si>
    <t>Starodroże Węzeł Zalezianka</t>
  </si>
  <si>
    <t>km 528 + 685</t>
  </si>
  <si>
    <t>Starodroże</t>
  </si>
  <si>
    <t>km 528 + 853</t>
  </si>
  <si>
    <t>km 529 + 244</t>
  </si>
  <si>
    <t>km 529 + 436</t>
  </si>
  <si>
    <t>Starodroże Pizzeria Angelina</t>
  </si>
  <si>
    <t>km 530 + 053</t>
  </si>
  <si>
    <t>km 530 + 225</t>
  </si>
  <si>
    <t>WYSTĘPA</t>
  </si>
  <si>
    <t>Starodroże Węzeł Występa</t>
  </si>
  <si>
    <t>km 531 + 318</t>
  </si>
  <si>
    <t>km 531 + 412</t>
  </si>
  <si>
    <t>ZALEZIANKA</t>
  </si>
  <si>
    <t>Występa</t>
  </si>
  <si>
    <t>km 5 + 350</t>
  </si>
  <si>
    <t>km 6 + 370</t>
  </si>
  <si>
    <t>km 7 + 510</t>
  </si>
  <si>
    <t>JAŚLE</t>
  </si>
  <si>
    <t>Zalezianka</t>
  </si>
  <si>
    <t>km 8 + 020</t>
  </si>
  <si>
    <t>węzeł Zalezianka)</t>
  </si>
  <si>
    <t>km 9 + 540</t>
  </si>
  <si>
    <t>KLONÓW</t>
  </si>
  <si>
    <t>km 1 + 100</t>
  </si>
  <si>
    <t>Kapkazy</t>
  </si>
  <si>
    <t>km 13 + 020</t>
  </si>
  <si>
    <t>km 13 + 430</t>
  </si>
  <si>
    <t>km 13 + 780</t>
  </si>
  <si>
    <t>km 14 + 280</t>
  </si>
  <si>
    <t>km 15 + 140</t>
  </si>
  <si>
    <t>KAMIONKI</t>
  </si>
  <si>
    <t>Agat</t>
  </si>
  <si>
    <t>km 18 + 200</t>
  </si>
  <si>
    <t>PODZAGNAŃSZCZE</t>
  </si>
  <si>
    <t>0589</t>
  </si>
  <si>
    <t>km 0 + 175</t>
  </si>
  <si>
    <t>ZASKALE</t>
  </si>
  <si>
    <t>km 2 + 510</t>
  </si>
  <si>
    <t>droga gminna</t>
  </si>
  <si>
    <t>Bogoria</t>
  </si>
  <si>
    <t>Osiek</t>
  </si>
  <si>
    <t>Oksa</t>
  </si>
  <si>
    <t>Łopuszno</t>
  </si>
  <si>
    <t>Miedziana Góra</t>
  </si>
  <si>
    <t>Piekoszów</t>
  </si>
  <si>
    <t>Sitkówka-Nowiny</t>
  </si>
  <si>
    <t>Strawczyn</t>
  </si>
  <si>
    <t>Działoszyce</t>
  </si>
  <si>
    <t>Michałów</t>
  </si>
  <si>
    <t>Łoniów</t>
  </si>
  <si>
    <t>Rytwiany</t>
  </si>
  <si>
    <t>WERSJA</t>
  </si>
  <si>
    <t>NR PRZYST. (stary)</t>
  </si>
  <si>
    <t>WSPÓŁRZĘDNE GEOGRAFICZNE</t>
  </si>
  <si>
    <t>Słupia</t>
  </si>
  <si>
    <t>x</t>
  </si>
  <si>
    <t>NR PRZYST. W GMINIE (alfabetycznie)</t>
  </si>
  <si>
    <t>NR PRZYSTANKU</t>
  </si>
  <si>
    <t>0593</t>
  </si>
  <si>
    <t>km 8 + 040</t>
  </si>
  <si>
    <t>NIe</t>
  </si>
  <si>
    <t>km 5 + 370</t>
  </si>
  <si>
    <t>km 5 + 920</t>
  </si>
  <si>
    <t>ZALEZIANKA  / 0307 / 03</t>
  </si>
  <si>
    <t>km 5 + 960</t>
  </si>
  <si>
    <t>ZALEZIANKA  / 0307 / 04</t>
  </si>
  <si>
    <t>km 6 + 320</t>
  </si>
  <si>
    <t>Kaplica</t>
  </si>
  <si>
    <t>ZALEZIANKA  / 0307 (Kaplica)  / 06</t>
  </si>
  <si>
    <t>km 7 + 550</t>
  </si>
  <si>
    <t>ZALEZIANKA  / 0307 / 08</t>
  </si>
  <si>
    <t>Załącznik Nr 1 do Uchwały Nr          /          /2014 Rady Gminy Łączna z dnia       marca 2014r.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</si>
</sst>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\ [$zł-415];[Red]\-#,##0.00\ [$zł-415]"/>
    <numFmt numFmtId="166" formatCode="\ #,##0.00&quot; zł &quot;;\-#,##0.00&quot; zł &quot;;&quot; -&quot;#&quot; zł &quot;;@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\-??\ _z_ł_-;_-@_-"/>
    <numFmt numFmtId="172" formatCode="_-* #,##0.00&quot; zł&quot;_-;\-* #,##0.00&quot; zł&quot;_-;_-* \-??&quot; zł&quot;_-;_-@_-"/>
    <numFmt numFmtId="173" formatCode="#,###.00"/>
    <numFmt numFmtId="174" formatCode="0.0"/>
    <numFmt numFmtId="175" formatCode="#"/>
    <numFmt numFmtId="176" formatCode="#,##0.00&quot;      &quot;;&quot;-&quot;#,##0.00&quot;      &quot;;&quot; -&quot;#&quot;      &quot;;@&quot; &quot;"/>
    <numFmt numFmtId="177" formatCode="#,##0.00&quot; &quot;[$zł-415];[Red]&quot;-&quot;#,##0.00&quot; &quot;[$zł-415]"/>
    <numFmt numFmtId="178" formatCode="#,##0.00&quot; zł &quot;;&quot;-&quot;#,##0.00&quot; zł &quot;;&quot; -&quot;#&quot; zł &quot;;@&quot; &quot;"/>
    <numFmt numFmtId="179" formatCode="0.00000"/>
    <numFmt numFmtId="180" formatCode="&quot; &quot;#,##0.00&quot;      &quot;;&quot;-&quot;#,##0.00&quot;      &quot;;&quot; -&quot;#&quot;      &quot;;@&quot; &quot;"/>
    <numFmt numFmtId="181" formatCode="&quot; &quot;#,##0.00&quot; zł &quot;;&quot;-&quot;#,##0.00&quot; zł &quot;;&quot; -&quot;#&quot; zł &quot;;@&quot; &quot;"/>
    <numFmt numFmtId="182" formatCode="#,##0.0"/>
    <numFmt numFmtId="183" formatCode="0.000000"/>
  </numFmts>
  <fonts count="83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Arial CE"/>
      <family val="2"/>
    </font>
    <font>
      <b/>
      <i/>
      <u val="single"/>
      <sz val="11"/>
      <color indexed="8"/>
      <name val="Czcionka tekstu podstawowego"/>
      <family val="0"/>
    </font>
    <font>
      <b/>
      <sz val="18"/>
      <color indexed="8"/>
      <name val="Times New Roman CE"/>
      <family val="1"/>
    </font>
    <font>
      <b/>
      <sz val="12"/>
      <color indexed="48"/>
      <name val="Cambria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0"/>
      <name val="Mangal"/>
      <family val="2"/>
    </font>
    <font>
      <sz val="10"/>
      <color indexed="8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sz val="11"/>
      <name val="Czcionka tekstu podstawowego"/>
      <family val="0"/>
    </font>
    <font>
      <i/>
      <sz val="10"/>
      <name val="Arial Narrow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12"/>
      <name val="Arial Narrow"/>
      <family val="2"/>
    </font>
    <font>
      <b/>
      <sz val="13"/>
      <color indexed="48"/>
      <name val="Arial Narrow"/>
      <family val="2"/>
    </font>
    <font>
      <b/>
      <sz val="13"/>
      <color indexed="60"/>
      <name val="Arial Narrow"/>
      <family val="2"/>
    </font>
    <font>
      <i/>
      <sz val="10"/>
      <color indexed="48"/>
      <name val="Arial Narrow"/>
      <family val="2"/>
    </font>
    <font>
      <b/>
      <i/>
      <sz val="10"/>
      <color indexed="48"/>
      <name val="Arial Narrow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20"/>
      <name val="Czcionka tekstu podstawowego"/>
      <family val="0"/>
    </font>
    <font>
      <sz val="11"/>
      <color indexed="30"/>
      <name val="Cambria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  <font>
      <sz val="10"/>
      <color theme="1"/>
      <name val="Arial Narrow"/>
      <family val="2"/>
    </font>
    <font>
      <b/>
      <sz val="13"/>
      <color rgb="FF993300"/>
      <name val="Arial Narrow"/>
      <family val="2"/>
    </font>
    <font>
      <sz val="11"/>
      <color rgb="FF0000BF"/>
      <name val="Cambria"/>
      <family val="1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4" borderId="0">
      <alignment/>
      <protection/>
    </xf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7" borderId="0">
      <alignment/>
      <protection/>
    </xf>
    <xf numFmtId="0" fontId="42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>
      <alignment/>
      <protection/>
    </xf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>
      <alignment/>
      <protection/>
    </xf>
    <xf numFmtId="0" fontId="42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>
      <alignment/>
      <protection/>
    </xf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>
      <alignment/>
      <protection/>
    </xf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43" fillId="22" borderId="0">
      <alignment/>
      <protection/>
    </xf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>
      <alignment/>
      <protection/>
    </xf>
    <xf numFmtId="0" fontId="42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>
      <alignment/>
      <protection/>
    </xf>
    <xf numFmtId="0" fontId="42" fillId="29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>
      <alignment/>
      <protection/>
    </xf>
    <xf numFmtId="0" fontId="42" fillId="30" borderId="0" applyNumberFormat="0" applyBorder="0" applyAlignment="0" applyProtection="0"/>
    <xf numFmtId="0" fontId="0" fillId="21" borderId="0" applyNumberFormat="0" applyBorder="0" applyAlignment="0" applyProtection="0"/>
    <xf numFmtId="0" fontId="43" fillId="22" borderId="0">
      <alignment/>
      <protection/>
    </xf>
    <xf numFmtId="0" fontId="42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33" borderId="0">
      <alignment/>
      <protection/>
    </xf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>
      <alignment/>
      <protection/>
    </xf>
    <xf numFmtId="0" fontId="44" fillId="37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>
      <alignment/>
      <protection/>
    </xf>
    <xf numFmtId="0" fontId="44" fillId="38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>
      <alignment/>
      <protection/>
    </xf>
    <xf numFmtId="0" fontId="44" fillId="39" borderId="0" applyNumberFormat="0" applyBorder="0" applyAlignment="0" applyProtection="0"/>
    <xf numFmtId="0" fontId="8" fillId="40" borderId="0" applyNumberFormat="0" applyBorder="0" applyAlignment="0" applyProtection="0"/>
    <xf numFmtId="0" fontId="45" fillId="41" borderId="0">
      <alignment/>
      <protection/>
    </xf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>
      <alignment/>
      <protection/>
    </xf>
    <xf numFmtId="0" fontId="44" fillId="45" borderId="0" applyNumberFormat="0" applyBorder="0" applyAlignment="0" applyProtection="0"/>
    <xf numFmtId="0" fontId="8" fillId="46" borderId="0" applyNumberFormat="0" applyBorder="0" applyAlignment="0" applyProtection="0"/>
    <xf numFmtId="0" fontId="45" fillId="47" borderId="0">
      <alignment/>
      <protection/>
    </xf>
    <xf numFmtId="0" fontId="44" fillId="48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0">
      <alignment/>
      <protection/>
    </xf>
    <xf numFmtId="0" fontId="44" fillId="51" borderId="0" applyNumberFormat="0" applyBorder="0" applyAlignment="0" applyProtection="0"/>
    <xf numFmtId="0" fontId="8" fillId="52" borderId="0" applyNumberFormat="0" applyBorder="0" applyAlignment="0" applyProtection="0"/>
    <xf numFmtId="0" fontId="45" fillId="53" borderId="0">
      <alignment/>
      <protection/>
    </xf>
    <xf numFmtId="0" fontId="44" fillId="54" borderId="0" applyNumberFormat="0" applyBorder="0" applyAlignment="0" applyProtection="0"/>
    <xf numFmtId="0" fontId="8" fillId="55" borderId="0" applyNumberFormat="0" applyBorder="0" applyAlignment="0" applyProtection="0"/>
    <xf numFmtId="0" fontId="45" fillId="56" borderId="0">
      <alignment/>
      <protection/>
    </xf>
    <xf numFmtId="0" fontId="44" fillId="57" borderId="0" applyNumberFormat="0" applyBorder="0" applyAlignment="0" applyProtection="0"/>
    <xf numFmtId="0" fontId="8" fillId="40" borderId="0" applyNumberFormat="0" applyBorder="0" applyAlignment="0" applyProtection="0"/>
    <xf numFmtId="0" fontId="45" fillId="41" borderId="0">
      <alignment/>
      <protection/>
    </xf>
    <xf numFmtId="0" fontId="44" fillId="58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>
      <alignment/>
      <protection/>
    </xf>
    <xf numFmtId="0" fontId="44" fillId="59" borderId="0" applyNumberFormat="0" applyBorder="0" applyAlignment="0" applyProtection="0"/>
    <xf numFmtId="0" fontId="8" fillId="60" borderId="0" applyNumberFormat="0" applyBorder="0" applyAlignment="0" applyProtection="0"/>
    <xf numFmtId="0" fontId="45" fillId="61" borderId="0">
      <alignment/>
      <protection/>
    </xf>
    <xf numFmtId="0" fontId="46" fillId="62" borderId="1" applyNumberFormat="0" applyAlignment="0" applyProtection="0"/>
    <xf numFmtId="0" fontId="9" fillId="18" borderId="2" applyNumberFormat="0" applyAlignment="0" applyProtection="0"/>
    <xf numFmtId="0" fontId="47" fillId="19" borderId="3">
      <alignment/>
      <protection/>
    </xf>
    <xf numFmtId="0" fontId="48" fillId="63" borderId="4" applyNumberFormat="0" applyAlignment="0" applyProtection="0"/>
    <xf numFmtId="0" fontId="10" fillId="64" borderId="5" applyNumberFormat="0" applyAlignment="0" applyProtection="0"/>
    <xf numFmtId="0" fontId="49" fillId="65" borderId="6">
      <alignment/>
      <protection/>
    </xf>
    <xf numFmtId="0" fontId="50" fillId="66" borderId="0" applyNumberFormat="0" applyBorder="0" applyAlignment="0" applyProtection="0"/>
    <xf numFmtId="0" fontId="11" fillId="9" borderId="0" applyNumberFormat="0" applyBorder="0" applyAlignment="0" applyProtection="0"/>
    <xf numFmtId="0" fontId="51" fillId="1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ill="0" applyBorder="0" applyAlignment="0" applyProtection="0"/>
    <xf numFmtId="164" fontId="0" fillId="0" borderId="0">
      <alignment/>
      <protection/>
    </xf>
    <xf numFmtId="164" fontId="25" fillId="0" borderId="0" applyFill="0" applyBorder="0" applyAlignment="0" applyProtection="0"/>
    <xf numFmtId="164" fontId="0" fillId="0" borderId="0">
      <alignment/>
      <protection/>
    </xf>
    <xf numFmtId="176" fontId="43" fillId="0" borderId="0">
      <alignment/>
      <protection/>
    </xf>
    <xf numFmtId="180" fontId="43" fillId="0" borderId="0">
      <alignment/>
      <protection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2" fillId="0" borderId="0">
      <alignment horizontal="center"/>
      <protection/>
    </xf>
    <xf numFmtId="0" fontId="52" fillId="0" borderId="0">
      <alignment horizontal="center"/>
      <protection/>
    </xf>
    <xf numFmtId="0" fontId="2" fillId="0" borderId="0">
      <alignment horizontal="center" textRotation="90"/>
      <protection/>
    </xf>
    <xf numFmtId="0" fontId="52" fillId="0" borderId="0">
      <alignment horizontal="center" textRotation="90"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0" borderId="9">
      <alignment/>
      <protection/>
    </xf>
    <xf numFmtId="0" fontId="56" fillId="67" borderId="10" applyNumberFormat="0" applyAlignment="0" applyProtection="0"/>
    <xf numFmtId="0" fontId="13" fillId="68" borderId="11" applyNumberFormat="0" applyAlignment="0" applyProtection="0"/>
    <xf numFmtId="0" fontId="57" fillId="69" borderId="12">
      <alignment/>
      <protection/>
    </xf>
    <xf numFmtId="0" fontId="58" fillId="0" borderId="13" applyNumberFormat="0" applyFill="0" applyAlignment="0" applyProtection="0"/>
    <xf numFmtId="0" fontId="14" fillId="0" borderId="14" applyNumberFormat="0" applyFill="0" applyAlignment="0" applyProtection="0"/>
    <xf numFmtId="0" fontId="59" fillId="0" borderId="15">
      <alignment/>
      <protection/>
    </xf>
    <xf numFmtId="0" fontId="60" fillId="0" borderId="16" applyNumberFormat="0" applyFill="0" applyAlignment="0" applyProtection="0"/>
    <xf numFmtId="0" fontId="15" fillId="0" borderId="17" applyNumberFormat="0" applyFill="0" applyAlignment="0" applyProtection="0"/>
    <xf numFmtId="0" fontId="61" fillId="0" borderId="18">
      <alignment/>
      <protection/>
    </xf>
    <xf numFmtId="0" fontId="62" fillId="0" borderId="19" applyNumberFormat="0" applyFill="0" applyAlignment="0" applyProtection="0"/>
    <xf numFmtId="0" fontId="16" fillId="0" borderId="20" applyNumberFormat="0" applyFill="0" applyAlignment="0" applyProtection="0"/>
    <xf numFmtId="0" fontId="63" fillId="0" borderId="21">
      <alignment/>
      <protection/>
    </xf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>
      <alignment/>
      <protection/>
    </xf>
    <xf numFmtId="0" fontId="64" fillId="70" borderId="0" applyNumberFormat="0" applyBorder="0" applyAlignment="0" applyProtection="0"/>
    <xf numFmtId="0" fontId="17" fillId="71" borderId="0" applyNumberFormat="0" applyBorder="0" applyAlignment="0" applyProtection="0"/>
    <xf numFmtId="0" fontId="65" fillId="72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7" fillId="63" borderId="1" applyNumberFormat="0" applyAlignment="0" applyProtection="0"/>
    <xf numFmtId="0" fontId="18" fillId="64" borderId="2" applyNumberFormat="0" applyAlignment="0" applyProtection="0"/>
    <xf numFmtId="0" fontId="68" fillId="65" borderId="3">
      <alignment/>
      <protection/>
    </xf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70" fillId="0" borderId="0">
      <alignment/>
      <protection/>
    </xf>
    <xf numFmtId="165" fontId="4" fillId="0" borderId="0">
      <alignment/>
      <protection/>
    </xf>
    <xf numFmtId="177" fontId="70" fillId="0" borderId="0">
      <alignment/>
      <protection/>
    </xf>
    <xf numFmtId="0" fontId="71" fillId="0" borderId="22" applyNumberFormat="0" applyFill="0" applyAlignment="0" applyProtection="0"/>
    <xf numFmtId="0" fontId="19" fillId="0" borderId="23" applyNumberFormat="0" applyFill="0" applyAlignment="0" applyProtection="0"/>
    <xf numFmtId="0" fontId="72" fillId="0" borderId="24">
      <alignment/>
      <protection/>
    </xf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>
      <alignment/>
      <protection/>
    </xf>
    <xf numFmtId="0" fontId="0" fillId="73" borderId="25" applyNumberFormat="0" applyFont="0" applyAlignment="0" applyProtection="0"/>
    <xf numFmtId="0" fontId="0" fillId="74" borderId="26" applyNumberFormat="0" applyAlignment="0" applyProtection="0"/>
    <xf numFmtId="0" fontId="43" fillId="75" borderId="27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6" fontId="0" fillId="0" borderId="0" applyFill="0" applyBorder="0" applyAlignment="0" applyProtection="0"/>
    <xf numFmtId="44" fontId="7" fillId="0" borderId="0" applyFont="0" applyFill="0" applyBorder="0" applyAlignment="0" applyProtection="0"/>
    <xf numFmtId="172" fontId="0" fillId="0" borderId="0" applyFill="0" applyBorder="0" applyAlignment="0" applyProtection="0"/>
    <xf numFmtId="166" fontId="0" fillId="0" borderId="0">
      <alignment/>
      <protection/>
    </xf>
    <xf numFmtId="166" fontId="25" fillId="0" borderId="0" applyFill="0" applyBorder="0" applyAlignment="0" applyProtection="0"/>
    <xf numFmtId="178" fontId="43" fillId="0" borderId="0">
      <alignment/>
      <protection/>
    </xf>
    <xf numFmtId="181" fontId="43" fillId="0" borderId="0">
      <alignment/>
      <protection/>
    </xf>
    <xf numFmtId="166" fontId="0" fillId="0" borderId="0">
      <alignment/>
      <protection/>
    </xf>
    <xf numFmtId="0" fontId="78" fillId="76" borderId="0" applyNumberFormat="0" applyBorder="0" applyAlignment="0" applyProtection="0"/>
    <xf numFmtId="0" fontId="23" fillId="6" borderId="0" applyNumberFormat="0" applyBorder="0" applyAlignment="0" applyProtection="0"/>
    <xf numFmtId="0" fontId="79" fillId="7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9" fillId="0" borderId="0" xfId="0" applyFont="1" applyBorder="1" applyAlignment="1">
      <alignment/>
    </xf>
    <xf numFmtId="0" fontId="6" fillId="0" borderId="28" xfId="138" applyFont="1" applyBorder="1" applyAlignment="1">
      <alignment horizontal="center" vertical="center" wrapText="1"/>
      <protection/>
    </xf>
    <xf numFmtId="0" fontId="27" fillId="0" borderId="28" xfId="138" applyFont="1" applyBorder="1" applyAlignment="1">
      <alignment horizontal="center" vertical="center" wrapText="1"/>
      <protection/>
    </xf>
    <xf numFmtId="0" fontId="3" fillId="0" borderId="28" xfId="138" applyFill="1" applyBorder="1">
      <alignment/>
      <protection/>
    </xf>
    <xf numFmtId="49" fontId="24" fillId="0" borderId="28" xfId="140" applyNumberFormat="1" applyFont="1" applyBorder="1" applyAlignment="1">
      <alignment horizontal="center" wrapText="1"/>
      <protection/>
    </xf>
    <xf numFmtId="0" fontId="24" fillId="0" borderId="28" xfId="140" applyNumberFormat="1" applyFont="1" applyBorder="1" applyAlignment="1">
      <alignment horizontal="center" wrapText="1"/>
      <protection/>
    </xf>
    <xf numFmtId="0" fontId="26" fillId="0" borderId="28" xfId="0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0" fontId="24" fillId="0" borderId="28" xfId="140" applyNumberFormat="1" applyFont="1" applyFill="1" applyBorder="1" applyAlignment="1">
      <alignment horizontal="center" wrapText="1"/>
      <protection/>
    </xf>
    <xf numFmtId="49" fontId="24" fillId="0" borderId="28" xfId="140" applyNumberFormat="1" applyFont="1" applyFill="1" applyBorder="1" applyAlignment="1">
      <alignment horizontal="center" wrapText="1"/>
      <protection/>
    </xf>
    <xf numFmtId="4" fontId="24" fillId="0" borderId="28" xfId="140" applyNumberFormat="1" applyFont="1" applyFill="1" applyBorder="1" applyAlignment="1">
      <alignment horizontal="center" wrapText="1"/>
      <protection/>
    </xf>
    <xf numFmtId="4" fontId="24" fillId="0" borderId="28" xfId="140" applyNumberFormat="1" applyFont="1" applyBorder="1" applyAlignment="1">
      <alignment horizontal="center" wrapText="1"/>
      <protection/>
    </xf>
    <xf numFmtId="49" fontId="24" fillId="0" borderId="28" xfId="140" applyNumberFormat="1" applyFont="1" applyBorder="1" applyAlignment="1">
      <alignment horizontal="center"/>
      <protection/>
    </xf>
    <xf numFmtId="0" fontId="24" fillId="0" borderId="28" xfId="140" applyNumberFormat="1" applyFont="1" applyBorder="1" applyAlignment="1">
      <alignment horizontal="center"/>
      <protection/>
    </xf>
    <xf numFmtId="49" fontId="80" fillId="0" borderId="28" xfId="0" applyNumberFormat="1" applyFont="1" applyBorder="1" applyAlignment="1">
      <alignment horizontal="center"/>
    </xf>
    <xf numFmtId="4" fontId="80" fillId="0" borderId="28" xfId="0" applyNumberFormat="1" applyFont="1" applyBorder="1" applyAlignment="1">
      <alignment horizontal="center"/>
    </xf>
    <xf numFmtId="0" fontId="30" fillId="0" borderId="28" xfId="140" applyNumberFormat="1" applyFont="1" applyBorder="1" applyAlignment="1">
      <alignment horizontal="center" wrapText="1"/>
      <protection/>
    </xf>
    <xf numFmtId="49" fontId="27" fillId="0" borderId="28" xfId="138" applyNumberFormat="1" applyFont="1" applyBorder="1" applyAlignment="1">
      <alignment horizontal="center" vertical="center" wrapText="1"/>
      <protection/>
    </xf>
    <xf numFmtId="0" fontId="30" fillId="0" borderId="28" xfId="140" applyNumberFormat="1" applyFont="1" applyBorder="1" applyAlignment="1">
      <alignment horizontal="center"/>
      <protection/>
    </xf>
    <xf numFmtId="0" fontId="30" fillId="0" borderId="28" xfId="140" applyNumberFormat="1" applyFont="1" applyFill="1" applyBorder="1" applyAlignment="1">
      <alignment horizontal="center" wrapText="1"/>
      <protection/>
    </xf>
    <xf numFmtId="49" fontId="26" fillId="0" borderId="0" xfId="0" applyNumberFormat="1" applyFont="1" applyAlignment="1">
      <alignment horizontal="center"/>
    </xf>
    <xf numFmtId="0" fontId="33" fillId="0" borderId="28" xfId="138" applyFont="1" applyBorder="1" applyAlignment="1">
      <alignment horizontal="center"/>
      <protection/>
    </xf>
    <xf numFmtId="0" fontId="28" fillId="0" borderId="28" xfId="138" applyFont="1" applyBorder="1" applyAlignment="1">
      <alignment horizontal="center" vertical="center" wrapText="1"/>
      <protection/>
    </xf>
    <xf numFmtId="49" fontId="28" fillId="0" borderId="28" xfId="138" applyNumberFormat="1" applyFont="1" applyBorder="1" applyAlignment="1">
      <alignment horizontal="center" vertical="center" wrapText="1"/>
      <protection/>
    </xf>
    <xf numFmtId="1" fontId="26" fillId="0" borderId="0" xfId="0" applyNumberFormat="1" applyFont="1" applyAlignment="1">
      <alignment horizontal="center"/>
    </xf>
    <xf numFmtId="0" fontId="28" fillId="0" borderId="28" xfId="98" applyNumberFormat="1" applyFont="1" applyFill="1" applyBorder="1" applyAlignment="1" applyProtection="1">
      <alignment horizontal="center" vertical="center" wrapText="1"/>
      <protection/>
    </xf>
    <xf numFmtId="0" fontId="27" fillId="0" borderId="28" xfId="98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34" fillId="0" borderId="28" xfId="138" applyFont="1" applyFill="1" applyBorder="1" applyAlignment="1">
      <alignment horizontal="center" vertical="center" wrapText="1"/>
      <protection/>
    </xf>
    <xf numFmtId="0" fontId="81" fillId="77" borderId="28" xfId="138" applyFont="1" applyFill="1" applyBorder="1" applyAlignment="1">
      <alignment horizontal="left"/>
      <protection/>
    </xf>
    <xf numFmtId="0" fontId="35" fillId="0" borderId="0" xfId="0" applyFont="1" applyAlignment="1">
      <alignment horizontal="left"/>
    </xf>
    <xf numFmtId="0" fontId="36" fillId="0" borderId="28" xfId="138" applyFont="1" applyBorder="1" applyAlignment="1">
      <alignment horizontal="center" vertical="center" wrapText="1"/>
      <protection/>
    </xf>
    <xf numFmtId="0" fontId="37" fillId="0" borderId="28" xfId="138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82" fillId="0" borderId="28" xfId="138" applyFont="1" applyFill="1" applyBorder="1" applyAlignment="1">
      <alignment horizontal="center" vertical="center" wrapText="1"/>
      <protection/>
    </xf>
    <xf numFmtId="0" fontId="82" fillId="0" borderId="28" xfId="138" applyFont="1" applyFill="1" applyBorder="1" applyAlignment="1">
      <alignment horizontal="center"/>
      <protection/>
    </xf>
    <xf numFmtId="0" fontId="82" fillId="0" borderId="0" xfId="0" applyFont="1" applyFill="1" applyAlignment="1">
      <alignment horizontal="center"/>
    </xf>
    <xf numFmtId="0" fontId="5" fillId="0" borderId="29" xfId="13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</cellXfs>
  <cellStyles count="176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Dziesiętny 2 10" xfId="99"/>
    <cellStyle name="Dziesiętny 2 2" xfId="100"/>
    <cellStyle name="Dziesiętny 2 3" xfId="101"/>
    <cellStyle name="Dziesiętny 2 4" xfId="102"/>
    <cellStyle name="Dziesiętny 2 5" xfId="103"/>
    <cellStyle name="Dziesiętny 2 6" xfId="104"/>
    <cellStyle name="Dziesiętny 2 7" xfId="105"/>
    <cellStyle name="Dziesiętny 2 8" xfId="106"/>
    <cellStyle name="Dziesiętny 2 9" xfId="107"/>
    <cellStyle name="Dziesiętny 3" xfId="108"/>
    <cellStyle name="Dziesiętny 3 2" xfId="109"/>
    <cellStyle name="Dziesiętny 4" xfId="110"/>
    <cellStyle name="Dziesiętny 5" xfId="111"/>
    <cellStyle name="Heading" xfId="112"/>
    <cellStyle name="Heading 2" xfId="113"/>
    <cellStyle name="Heading1" xfId="114"/>
    <cellStyle name="Heading1 2" xfId="115"/>
    <cellStyle name="Hyperlink" xfId="116"/>
    <cellStyle name="Komórka połączona" xfId="117"/>
    <cellStyle name="Komórka połączona 2" xfId="118"/>
    <cellStyle name="Komórka połączona 3" xfId="119"/>
    <cellStyle name="Komórka zaznaczona" xfId="120"/>
    <cellStyle name="Komórka zaznaczona 2" xfId="121"/>
    <cellStyle name="Komórka zaznaczona 3" xfId="122"/>
    <cellStyle name="Nagłówek 1" xfId="123"/>
    <cellStyle name="Nagłówek 1 2" xfId="124"/>
    <cellStyle name="Nagłówek 1 3" xfId="125"/>
    <cellStyle name="Nagłówek 2" xfId="126"/>
    <cellStyle name="Nagłówek 2 2" xfId="127"/>
    <cellStyle name="Nagłówek 2 3" xfId="128"/>
    <cellStyle name="Nagłówek 3" xfId="129"/>
    <cellStyle name="Nagłówek 3 2" xfId="130"/>
    <cellStyle name="Nagłówek 3 3" xfId="131"/>
    <cellStyle name="Nagłówek 4" xfId="132"/>
    <cellStyle name="Nagłówek 4 2" xfId="133"/>
    <cellStyle name="Nagłówek 4 3" xfId="134"/>
    <cellStyle name="Neutralne" xfId="135"/>
    <cellStyle name="Neutralne 2" xfId="136"/>
    <cellStyle name="Neutralne 3" xfId="137"/>
    <cellStyle name="Normalny 2" xfId="138"/>
    <cellStyle name="Normalny 2 2" xfId="139"/>
    <cellStyle name="Normalny 2 3" xfId="140"/>
    <cellStyle name="Normalny 2 4" xfId="141"/>
    <cellStyle name="Normalny 2 5" xfId="142"/>
    <cellStyle name="Normalny 2 6" xfId="143"/>
    <cellStyle name="Normalny 2 7" xfId="144"/>
    <cellStyle name="Normalny 3" xfId="145"/>
    <cellStyle name="Normalny 4" xfId="146"/>
    <cellStyle name="Normalny 5" xfId="147"/>
    <cellStyle name="Normalny 6" xfId="148"/>
    <cellStyle name="Normalny 7" xfId="149"/>
    <cellStyle name="Normalny 8" xfId="150"/>
    <cellStyle name="Normalny 9" xfId="151"/>
    <cellStyle name="Obliczenia" xfId="152"/>
    <cellStyle name="Obliczenia 2" xfId="153"/>
    <cellStyle name="Obliczenia 3" xfId="154"/>
    <cellStyle name="Followed Hyperlink" xfId="155"/>
    <cellStyle name="Percent" xfId="156"/>
    <cellStyle name="Result" xfId="157"/>
    <cellStyle name="Result 2" xfId="158"/>
    <cellStyle name="Result2" xfId="159"/>
    <cellStyle name="Result2 2" xfId="160"/>
    <cellStyle name="Suma" xfId="161"/>
    <cellStyle name="Suma 2" xfId="162"/>
    <cellStyle name="Suma 3" xfId="163"/>
    <cellStyle name="Tekst objaśnienia" xfId="164"/>
    <cellStyle name="Tekst objaśnienia 2" xfId="165"/>
    <cellStyle name="Tekst objaśnienia 3" xfId="166"/>
    <cellStyle name="Tekst ostrzeżenia" xfId="167"/>
    <cellStyle name="Tekst ostrzeżenia 2" xfId="168"/>
    <cellStyle name="Tekst ostrzeżenia 3" xfId="169"/>
    <cellStyle name="Tytuł" xfId="170"/>
    <cellStyle name="Tytuł 2" xfId="171"/>
    <cellStyle name="Tytuł 3" xfId="172"/>
    <cellStyle name="Uwaga" xfId="173"/>
    <cellStyle name="Uwaga 2" xfId="174"/>
    <cellStyle name="Uwaga 3" xfId="175"/>
    <cellStyle name="Currency" xfId="176"/>
    <cellStyle name="Currency [0]" xfId="177"/>
    <cellStyle name="Walutowy 2" xfId="178"/>
    <cellStyle name="Walutowy 2 2" xfId="179"/>
    <cellStyle name="Walutowy 2 3" xfId="180"/>
    <cellStyle name="Walutowy 2 4" xfId="181"/>
    <cellStyle name="Walutowy 2 5" xfId="182"/>
    <cellStyle name="Walutowy 2 6" xfId="183"/>
    <cellStyle name="Walutowy 2 7" xfId="184"/>
    <cellStyle name="Walutowy 2 8" xfId="185"/>
    <cellStyle name="Walutowy 2 9" xfId="186"/>
    <cellStyle name="Złe" xfId="187"/>
    <cellStyle name="Złe 2" xfId="188"/>
    <cellStyle name="Złe 3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75" zoomScaleNormal="75" zoomScalePageLayoutView="0" workbookViewId="0" topLeftCell="A1">
      <pane xSplit="7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7" sqref="A37"/>
    </sheetView>
  </sheetViews>
  <sheetFormatPr defaultColWidth="9.09765625" defaultRowHeight="19.5" customHeight="1"/>
  <cols>
    <col min="1" max="1" width="6.59765625" style="0" customWidth="1"/>
    <col min="2" max="2" width="52" style="36" customWidth="1"/>
    <col min="3" max="3" width="12.3984375" style="42" customWidth="1"/>
    <col min="4" max="4" width="11" style="26" customWidth="1"/>
    <col min="5" max="5" width="10.09765625" style="2" customWidth="1"/>
    <col min="6" max="6" width="12.8984375" style="39" bestFit="1" customWidth="1"/>
    <col min="7" max="7" width="14.59765625" style="39" customWidth="1"/>
    <col min="8" max="8" width="23.09765625" style="2" customWidth="1"/>
    <col min="9" max="9" width="26.69921875" style="2" bestFit="1" customWidth="1"/>
    <col min="10" max="10" width="18.59765625" style="26" customWidth="1"/>
    <col min="11" max="11" width="22.09765625" style="26" bestFit="1" customWidth="1"/>
    <col min="12" max="12" width="6.19921875" style="26" customWidth="1"/>
    <col min="13" max="13" width="16.5" style="26" customWidth="1"/>
    <col min="14" max="14" width="18" style="2" customWidth="1"/>
    <col min="15" max="15" width="18.19921875" style="2" customWidth="1"/>
    <col min="16" max="18" width="9.09765625" style="2" customWidth="1"/>
    <col min="19" max="19" width="13.8984375" style="2" customWidth="1"/>
    <col min="20" max="20" width="34.8984375" style="2" customWidth="1"/>
    <col min="21" max="21" width="8.59765625" style="2" customWidth="1"/>
    <col min="22" max="22" width="16.5" style="26" customWidth="1"/>
    <col min="23" max="23" width="18" style="2" customWidth="1"/>
    <col min="24" max="24" width="19.3984375" style="2" bestFit="1" customWidth="1"/>
    <col min="25" max="25" width="11.19921875" style="2" customWidth="1"/>
    <col min="26" max="26" width="11.3984375" style="2" customWidth="1"/>
  </cols>
  <sheetData>
    <row r="1" spans="1:26" ht="19.5" customHeight="1">
      <c r="A1" s="43" t="s">
        <v>214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V1" s="30" t="e">
        <f>COUNTIF(#REF!,"ŹLE")</f>
        <v>#REF!</v>
      </c>
      <c r="W1" s="30" t="e">
        <f>COUNTIF(#REF!,"ŹLE")</f>
        <v>#REF!</v>
      </c>
      <c r="Y1" s="2">
        <f>COUNTIF(Y4:Y344,"ŹLE")</f>
        <v>0</v>
      </c>
      <c r="Z1" s="2">
        <f>COUNTIF(Z4:Z344,"ŹLE")</f>
        <v>0</v>
      </c>
    </row>
    <row r="2" spans="1:26" ht="19.5" customHeight="1">
      <c r="A2" s="7"/>
      <c r="B2" s="34"/>
      <c r="C2" s="40"/>
      <c r="D2" s="29"/>
      <c r="E2" s="31"/>
      <c r="F2" s="37"/>
      <c r="G2" s="37"/>
      <c r="H2" s="27" t="s">
        <v>0</v>
      </c>
      <c r="I2" s="27"/>
      <c r="J2" s="27" t="s">
        <v>1</v>
      </c>
      <c r="K2" s="27"/>
      <c r="L2" s="29"/>
      <c r="M2" s="29"/>
      <c r="N2" s="29"/>
      <c r="O2" s="28"/>
      <c r="P2" s="28"/>
      <c r="Q2" s="28"/>
      <c r="R2" s="28"/>
      <c r="S2" s="12"/>
      <c r="T2" s="12"/>
      <c r="U2" s="12"/>
      <c r="V2" s="29"/>
      <c r="W2" s="29"/>
      <c r="X2" s="12"/>
      <c r="Y2" s="29"/>
      <c r="Z2" s="29"/>
    </row>
    <row r="3" spans="1:26" s="1" customFormat="1" ht="49.5" customHeight="1">
      <c r="A3" s="7" t="s">
        <v>2</v>
      </c>
      <c r="B3" s="34" t="s">
        <v>3</v>
      </c>
      <c r="C3" s="40" t="s">
        <v>200</v>
      </c>
      <c r="D3" s="23" t="s">
        <v>25</v>
      </c>
      <c r="E3" s="32" t="s">
        <v>199</v>
      </c>
      <c r="F3" s="38" t="s">
        <v>4</v>
      </c>
      <c r="G3" s="38" t="s">
        <v>5</v>
      </c>
      <c r="H3" s="8" t="s">
        <v>6</v>
      </c>
      <c r="I3" s="8" t="s">
        <v>7</v>
      </c>
      <c r="J3" s="23" t="s">
        <v>8</v>
      </c>
      <c r="K3" s="23" t="s">
        <v>9</v>
      </c>
      <c r="L3" s="23" t="s">
        <v>22</v>
      </c>
      <c r="M3" s="23" t="s">
        <v>10</v>
      </c>
      <c r="N3" s="23" t="s">
        <v>11</v>
      </c>
      <c r="O3" s="8" t="s">
        <v>12</v>
      </c>
      <c r="P3" s="8" t="s">
        <v>13</v>
      </c>
      <c r="Q3" s="8" t="s">
        <v>91</v>
      </c>
      <c r="R3" s="8" t="s">
        <v>14</v>
      </c>
      <c r="S3" s="33" t="s">
        <v>23</v>
      </c>
      <c r="T3" s="33" t="s">
        <v>24</v>
      </c>
      <c r="U3" s="8" t="s">
        <v>194</v>
      </c>
      <c r="V3" s="32" t="s">
        <v>195</v>
      </c>
      <c r="W3" s="23" t="s">
        <v>196</v>
      </c>
      <c r="X3" s="23" t="s">
        <v>196</v>
      </c>
      <c r="Y3" s="23" t="s">
        <v>93</v>
      </c>
      <c r="Z3" s="23" t="s">
        <v>94</v>
      </c>
    </row>
    <row r="4" spans="1:26" ht="19.5" customHeight="1">
      <c r="A4" s="9">
        <v>1</v>
      </c>
      <c r="B4" s="35" t="str">
        <f aca="true" t="shared" si="0" ref="B4:B9">IF(K4="",CONCATENATE(H4," ",I4," / ",J4," / ",L4),CONCATENATE(H4," ",I4," / ",J4," (",K4,") "," / ",L4))</f>
        <v>GÓZD  / 7 (Starodroże)  / 01</v>
      </c>
      <c r="C4" s="41" t="str">
        <f>CONCATENATE(D4,"-",E4)</f>
        <v>261003-1</v>
      </c>
      <c r="D4" s="11">
        <v>261003</v>
      </c>
      <c r="E4" s="11">
        <v>1</v>
      </c>
      <c r="F4" s="22" t="s">
        <v>76</v>
      </c>
      <c r="G4" s="22" t="s">
        <v>123</v>
      </c>
      <c r="H4" s="11" t="s">
        <v>141</v>
      </c>
      <c r="I4" s="11"/>
      <c r="J4" s="20" t="s">
        <v>39</v>
      </c>
      <c r="K4" s="10" t="s">
        <v>144</v>
      </c>
      <c r="L4" s="10" t="s">
        <v>15</v>
      </c>
      <c r="M4" s="17">
        <v>624672</v>
      </c>
      <c r="N4" s="17">
        <v>348195</v>
      </c>
      <c r="O4" s="11" t="s">
        <v>145</v>
      </c>
      <c r="P4" s="11" t="s">
        <v>16</v>
      </c>
      <c r="Q4" s="11" t="s">
        <v>17</v>
      </c>
      <c r="R4" s="11" t="s">
        <v>16</v>
      </c>
      <c r="S4" s="12"/>
      <c r="T4" s="12"/>
      <c r="U4" s="14" t="s">
        <v>100</v>
      </c>
      <c r="V4" s="13"/>
      <c r="W4" s="12"/>
      <c r="X4" s="12"/>
      <c r="Y4" s="12">
        <f aca="true" t="shared" si="1" ref="Y4:Y37">IF(AND(M4&gt;VLOOKUP(G4,gmwsp,2,FALSE),M4&lt;VLOOKUP(G4,gmwsp,3,FALSE)),"","ŹLE")</f>
      </c>
      <c r="Z4" s="12">
        <f aca="true" t="shared" si="2" ref="Z4:Z37">IF(AND(N4&gt;VLOOKUP(G4,gmwsp,4,FALSE),N4&lt;VLOOKUP(G4,gmwsp,5,FALSE)),"","ŹLE")</f>
      </c>
    </row>
    <row r="5" spans="1:26" ht="19.5" customHeight="1">
      <c r="A5" s="9">
        <v>2</v>
      </c>
      <c r="B5" s="35" t="str">
        <f t="shared" si="0"/>
        <v>GÓZD  / 7 (Starodroże Węzeł Zalezianka)  / 02</v>
      </c>
      <c r="C5" s="41" t="str">
        <f>CONCATENATE(D5,"-",E5)</f>
        <v>261003-2</v>
      </c>
      <c r="D5" s="11">
        <v>261003</v>
      </c>
      <c r="E5" s="11">
        <v>2</v>
      </c>
      <c r="F5" s="22" t="s">
        <v>76</v>
      </c>
      <c r="G5" s="22" t="s">
        <v>123</v>
      </c>
      <c r="H5" s="11" t="s">
        <v>141</v>
      </c>
      <c r="I5" s="11"/>
      <c r="J5" s="20" t="s">
        <v>39</v>
      </c>
      <c r="K5" s="10" t="s">
        <v>142</v>
      </c>
      <c r="L5" s="10" t="s">
        <v>18</v>
      </c>
      <c r="M5" s="17">
        <v>624812</v>
      </c>
      <c r="N5" s="17">
        <v>348294</v>
      </c>
      <c r="O5" s="11" t="s">
        <v>143</v>
      </c>
      <c r="P5" s="11" t="s">
        <v>16</v>
      </c>
      <c r="Q5" s="11" t="s">
        <v>17</v>
      </c>
      <c r="R5" s="11" t="s">
        <v>16</v>
      </c>
      <c r="S5" s="12"/>
      <c r="T5" s="12"/>
      <c r="U5" s="14" t="s">
        <v>100</v>
      </c>
      <c r="V5" s="13"/>
      <c r="W5" s="12"/>
      <c r="X5" s="12"/>
      <c r="Y5" s="12">
        <f t="shared" si="1"/>
      </c>
      <c r="Z5" s="12">
        <f t="shared" si="2"/>
      </c>
    </row>
    <row r="6" spans="1:26" ht="19.5" customHeight="1">
      <c r="A6" s="9">
        <v>3</v>
      </c>
      <c r="B6" s="35" t="str">
        <f t="shared" si="0"/>
        <v>GÓZD  / 7 (Starodroże)  / 03</v>
      </c>
      <c r="C6" s="41" t="str">
        <f aca="true" t="shared" si="3" ref="C6:C37">CONCATENATE(D6,"-",E6)</f>
        <v>261003-3</v>
      </c>
      <c r="D6" s="11">
        <v>261003</v>
      </c>
      <c r="E6" s="11">
        <v>3</v>
      </c>
      <c r="F6" s="22" t="s">
        <v>76</v>
      </c>
      <c r="G6" s="22" t="s">
        <v>123</v>
      </c>
      <c r="H6" s="11" t="s">
        <v>141</v>
      </c>
      <c r="I6" s="11"/>
      <c r="J6" s="20" t="s">
        <v>39</v>
      </c>
      <c r="K6" s="10" t="s">
        <v>144</v>
      </c>
      <c r="L6" s="10" t="s">
        <v>19</v>
      </c>
      <c r="M6" s="17">
        <v>624332</v>
      </c>
      <c r="N6" s="17">
        <v>348009</v>
      </c>
      <c r="O6" s="11" t="s">
        <v>146</v>
      </c>
      <c r="P6" s="11" t="s">
        <v>17</v>
      </c>
      <c r="Q6" s="11" t="s">
        <v>16</v>
      </c>
      <c r="R6" s="11" t="s">
        <v>16</v>
      </c>
      <c r="S6" s="12"/>
      <c r="T6" s="12"/>
      <c r="U6" s="14" t="s">
        <v>100</v>
      </c>
      <c r="V6" s="13"/>
      <c r="W6" s="12"/>
      <c r="X6" s="12"/>
      <c r="Y6" s="12">
        <f t="shared" si="1"/>
      </c>
      <c r="Z6" s="12">
        <f t="shared" si="2"/>
      </c>
    </row>
    <row r="7" spans="1:26" ht="19.5" customHeight="1">
      <c r="A7" s="9">
        <v>4</v>
      </c>
      <c r="B7" s="35" t="str">
        <f t="shared" si="0"/>
        <v>GÓZD  / 7 (Starodroże)  / 04</v>
      </c>
      <c r="C7" s="41" t="str">
        <f t="shared" si="3"/>
        <v>261003-4</v>
      </c>
      <c r="D7" s="11">
        <v>261003</v>
      </c>
      <c r="E7" s="11">
        <v>4</v>
      </c>
      <c r="F7" s="22" t="s">
        <v>76</v>
      </c>
      <c r="G7" s="22" t="s">
        <v>123</v>
      </c>
      <c r="H7" s="11" t="s">
        <v>141</v>
      </c>
      <c r="I7" s="11"/>
      <c r="J7" s="20" t="s">
        <v>39</v>
      </c>
      <c r="K7" s="10" t="s">
        <v>144</v>
      </c>
      <c r="L7" s="10" t="s">
        <v>20</v>
      </c>
      <c r="M7" s="17">
        <v>624148</v>
      </c>
      <c r="N7" s="17">
        <v>347937</v>
      </c>
      <c r="O7" s="11" t="s">
        <v>147</v>
      </c>
      <c r="P7" s="11" t="s">
        <v>17</v>
      </c>
      <c r="Q7" s="11" t="s">
        <v>16</v>
      </c>
      <c r="R7" s="11" t="s">
        <v>16</v>
      </c>
      <c r="S7" s="12"/>
      <c r="T7" s="12"/>
      <c r="U7" s="14" t="s">
        <v>100</v>
      </c>
      <c r="V7" s="13"/>
      <c r="W7" s="12"/>
      <c r="X7" s="12"/>
      <c r="Y7" s="12">
        <f t="shared" si="1"/>
      </c>
      <c r="Z7" s="12">
        <f t="shared" si="2"/>
      </c>
    </row>
    <row r="8" spans="1:26" ht="19.5" customHeight="1">
      <c r="A8" s="9">
        <v>5</v>
      </c>
      <c r="B8" s="35" t="str">
        <f t="shared" si="0"/>
        <v>GÓZD  / 7 (Starodroże Pizzeria Angelina)  / 05</v>
      </c>
      <c r="C8" s="41" t="str">
        <f t="shared" si="3"/>
        <v>261003-5</v>
      </c>
      <c r="D8" s="11">
        <v>261003</v>
      </c>
      <c r="E8" s="11">
        <v>5</v>
      </c>
      <c r="F8" s="25" t="s">
        <v>76</v>
      </c>
      <c r="G8" s="25" t="s">
        <v>123</v>
      </c>
      <c r="H8" s="14" t="s">
        <v>141</v>
      </c>
      <c r="I8" s="11"/>
      <c r="J8" s="20" t="s">
        <v>39</v>
      </c>
      <c r="K8" s="10" t="s">
        <v>148</v>
      </c>
      <c r="L8" s="15" t="s">
        <v>29</v>
      </c>
      <c r="M8" s="16">
        <v>623644</v>
      </c>
      <c r="N8" s="16">
        <v>347570</v>
      </c>
      <c r="O8" s="11" t="s">
        <v>149</v>
      </c>
      <c r="P8" s="14" t="s">
        <v>16</v>
      </c>
      <c r="Q8" s="14" t="s">
        <v>17</v>
      </c>
      <c r="R8" s="14" t="s">
        <v>16</v>
      </c>
      <c r="S8" s="12"/>
      <c r="T8" s="12"/>
      <c r="U8" s="14" t="s">
        <v>100</v>
      </c>
      <c r="V8" s="13"/>
      <c r="W8" s="12"/>
      <c r="X8" s="12"/>
      <c r="Y8" s="12">
        <f t="shared" si="1"/>
      </c>
      <c r="Z8" s="12">
        <f t="shared" si="2"/>
      </c>
    </row>
    <row r="9" spans="1:26" ht="19.5" customHeight="1">
      <c r="A9" s="9">
        <v>6</v>
      </c>
      <c r="B9" s="35" t="str">
        <f t="shared" si="0"/>
        <v>GÓZD  / 7 (Starodroże Pizzeria Angelina)  / 06</v>
      </c>
      <c r="C9" s="41" t="str">
        <f t="shared" si="3"/>
        <v>261003-6</v>
      </c>
      <c r="D9" s="11">
        <v>261003</v>
      </c>
      <c r="E9" s="11">
        <v>6</v>
      </c>
      <c r="F9" s="24" t="s">
        <v>76</v>
      </c>
      <c r="G9" s="24" t="s">
        <v>123</v>
      </c>
      <c r="H9" s="19" t="s">
        <v>141</v>
      </c>
      <c r="I9" s="11"/>
      <c r="J9" s="20" t="s">
        <v>39</v>
      </c>
      <c r="K9" s="10" t="s">
        <v>148</v>
      </c>
      <c r="L9" s="18" t="s">
        <v>28</v>
      </c>
      <c r="M9" s="17">
        <v>623499</v>
      </c>
      <c r="N9" s="17">
        <v>347477</v>
      </c>
      <c r="O9" s="11" t="s">
        <v>150</v>
      </c>
      <c r="P9" s="19" t="s">
        <v>16</v>
      </c>
      <c r="Q9" s="19" t="s">
        <v>17</v>
      </c>
      <c r="R9" s="19" t="s">
        <v>16</v>
      </c>
      <c r="S9" s="12"/>
      <c r="T9" s="12"/>
      <c r="U9" s="14" t="s">
        <v>100</v>
      </c>
      <c r="V9" s="13"/>
      <c r="W9" s="12"/>
      <c r="X9" s="12"/>
      <c r="Y9" s="12">
        <f t="shared" si="1"/>
      </c>
      <c r="Z9" s="12">
        <f t="shared" si="2"/>
      </c>
    </row>
    <row r="10" spans="1:26" ht="19.5" customHeight="1">
      <c r="A10" s="9">
        <v>7</v>
      </c>
      <c r="B10" s="35" t="str">
        <f>IF(K10="",CONCATENATE(H10," ",I10," / ",J10," / ",L10),CONCATENATE(H10," ",I10," / ",J10," (",K10,") "," / ",L10))</f>
        <v>JAŚLE  / 0307 (Zalezianka)  / 01</v>
      </c>
      <c r="C10" s="41" t="str">
        <f t="shared" si="3"/>
        <v>261003-7</v>
      </c>
      <c r="D10" s="11">
        <v>261003</v>
      </c>
      <c r="E10" s="11">
        <v>7</v>
      </c>
      <c r="F10" s="22" t="s">
        <v>76</v>
      </c>
      <c r="G10" s="22" t="s">
        <v>123</v>
      </c>
      <c r="H10" s="11" t="s">
        <v>160</v>
      </c>
      <c r="I10" s="11"/>
      <c r="J10" s="20" t="s">
        <v>112</v>
      </c>
      <c r="K10" s="10" t="s">
        <v>161</v>
      </c>
      <c r="L10" s="10" t="s">
        <v>15</v>
      </c>
      <c r="M10" s="16">
        <v>623858</v>
      </c>
      <c r="N10" s="16">
        <v>349598</v>
      </c>
      <c r="O10" s="11" t="s">
        <v>162</v>
      </c>
      <c r="P10" s="11" t="s">
        <v>16</v>
      </c>
      <c r="Q10" s="11" t="s">
        <v>17</v>
      </c>
      <c r="R10" s="11" t="s">
        <v>17</v>
      </c>
      <c r="S10" s="12"/>
      <c r="T10" s="12"/>
      <c r="U10" s="14" t="s">
        <v>100</v>
      </c>
      <c r="V10" s="13"/>
      <c r="W10" s="12"/>
      <c r="X10" s="12"/>
      <c r="Y10" s="12">
        <f t="shared" si="1"/>
      </c>
      <c r="Z10" s="12">
        <f t="shared" si="2"/>
      </c>
    </row>
    <row r="11" spans="1:26" ht="19.5" customHeight="1">
      <c r="A11" s="9">
        <v>8</v>
      </c>
      <c r="B11" s="35" t="str">
        <f>IF(K11="",CONCATENATE(H11," ",I11," / ",J11," / ",L11),CONCATENATE(H11," ",I11," / ",J11," (",K11,") "," / ",L11))</f>
        <v>JAŚLE  / 0307 (Zalezianka)  / 02</v>
      </c>
      <c r="C11" s="41" t="str">
        <f t="shared" si="3"/>
        <v>261003-8</v>
      </c>
      <c r="D11" s="11">
        <v>261003</v>
      </c>
      <c r="E11" s="11">
        <v>8</v>
      </c>
      <c r="F11" s="22" t="s">
        <v>76</v>
      </c>
      <c r="G11" s="22" t="s">
        <v>123</v>
      </c>
      <c r="H11" s="11" t="s">
        <v>160</v>
      </c>
      <c r="I11" s="11"/>
      <c r="J11" s="20" t="s">
        <v>112</v>
      </c>
      <c r="K11" s="10" t="s">
        <v>161</v>
      </c>
      <c r="L11" s="10" t="s">
        <v>18</v>
      </c>
      <c r="M11" s="16">
        <v>623883</v>
      </c>
      <c r="N11" s="16">
        <v>349553</v>
      </c>
      <c r="O11" s="11" t="s">
        <v>202</v>
      </c>
      <c r="P11" s="11" t="s">
        <v>16</v>
      </c>
      <c r="Q11" s="11" t="s">
        <v>17</v>
      </c>
      <c r="R11" s="11" t="s">
        <v>17</v>
      </c>
      <c r="S11" s="12"/>
      <c r="T11" s="12"/>
      <c r="U11" s="14"/>
      <c r="V11" s="13"/>
      <c r="W11" s="12"/>
      <c r="X11" s="12"/>
      <c r="Y11" s="12"/>
      <c r="Z11" s="12"/>
    </row>
    <row r="12" spans="1:26" ht="19.5" customHeight="1">
      <c r="A12" s="9">
        <v>9</v>
      </c>
      <c r="B12" s="35" t="str">
        <f aca="true" t="shared" si="4" ref="B12:B37">IF(K12="",CONCATENATE(H12," ",I12," / ",J12," / ",L12),CONCATENATE(H12," ",I12," / ",J12," (",K12,") "," / ",L12))</f>
        <v>KAMIONKI  / 0588 (Agat)  / 01</v>
      </c>
      <c r="C12" s="41" t="str">
        <f t="shared" si="3"/>
        <v>261003-9</v>
      </c>
      <c r="D12" s="11">
        <v>261003</v>
      </c>
      <c r="E12" s="11">
        <v>9</v>
      </c>
      <c r="F12" s="22" t="s">
        <v>76</v>
      </c>
      <c r="G12" s="22" t="s">
        <v>123</v>
      </c>
      <c r="H12" s="11" t="s">
        <v>173</v>
      </c>
      <c r="I12" s="11"/>
      <c r="J12" s="20" t="s">
        <v>106</v>
      </c>
      <c r="K12" s="10" t="s">
        <v>174</v>
      </c>
      <c r="L12" s="10" t="s">
        <v>15</v>
      </c>
      <c r="M12" s="17">
        <v>625914</v>
      </c>
      <c r="N12" s="17">
        <v>349032</v>
      </c>
      <c r="O12" s="11" t="s">
        <v>175</v>
      </c>
      <c r="P12" s="11" t="s">
        <v>16</v>
      </c>
      <c r="Q12" s="11" t="s">
        <v>17</v>
      </c>
      <c r="R12" s="11" t="s">
        <v>16</v>
      </c>
      <c r="S12" s="12"/>
      <c r="T12" s="12"/>
      <c r="U12" s="14" t="s">
        <v>100</v>
      </c>
      <c r="V12" s="13"/>
      <c r="W12" s="12"/>
      <c r="X12" s="12"/>
      <c r="Y12" s="12">
        <f t="shared" si="1"/>
      </c>
      <c r="Z12" s="12">
        <f t="shared" si="2"/>
      </c>
    </row>
    <row r="13" spans="1:26" ht="19.5" customHeight="1">
      <c r="A13" s="9">
        <v>10</v>
      </c>
      <c r="B13" s="35" t="str">
        <f t="shared" si="4"/>
        <v>KAMIONKI  / droga gminna (poczta)  / 02</v>
      </c>
      <c r="C13" s="41" t="str">
        <f t="shared" si="3"/>
        <v>261003-10</v>
      </c>
      <c r="D13" s="11">
        <v>261003</v>
      </c>
      <c r="E13" s="11">
        <v>10</v>
      </c>
      <c r="F13" s="22" t="s">
        <v>76</v>
      </c>
      <c r="G13" s="22" t="s">
        <v>123</v>
      </c>
      <c r="H13" s="11" t="s">
        <v>173</v>
      </c>
      <c r="I13" s="11"/>
      <c r="J13" s="20" t="s">
        <v>181</v>
      </c>
      <c r="K13" s="10" t="s">
        <v>46</v>
      </c>
      <c r="L13" s="10" t="s">
        <v>18</v>
      </c>
      <c r="M13" s="17">
        <v>626420</v>
      </c>
      <c r="N13" s="17">
        <v>348895</v>
      </c>
      <c r="O13" s="11" t="s">
        <v>44</v>
      </c>
      <c r="P13" s="11" t="s">
        <v>17</v>
      </c>
      <c r="Q13" s="11" t="s">
        <v>16</v>
      </c>
      <c r="R13" s="11" t="s">
        <v>16</v>
      </c>
      <c r="S13" s="12"/>
      <c r="T13" s="12"/>
      <c r="U13" s="14" t="s">
        <v>100</v>
      </c>
      <c r="V13" s="13"/>
      <c r="W13" s="12"/>
      <c r="X13" s="12"/>
      <c r="Y13" s="12">
        <f t="shared" si="1"/>
      </c>
      <c r="Z13" s="12">
        <f t="shared" si="2"/>
      </c>
    </row>
    <row r="14" spans="1:26" ht="19.5" customHeight="1">
      <c r="A14" s="9">
        <v>11</v>
      </c>
      <c r="B14" s="35" t="str">
        <f t="shared" si="4"/>
        <v>KLONÓW  / 0595 (szkoła)  / 01</v>
      </c>
      <c r="C14" s="41" t="str">
        <f t="shared" si="3"/>
        <v>261003-11</v>
      </c>
      <c r="D14" s="11">
        <v>261003</v>
      </c>
      <c r="E14" s="11">
        <v>11</v>
      </c>
      <c r="F14" s="22" t="s">
        <v>76</v>
      </c>
      <c r="G14" s="22" t="s">
        <v>123</v>
      </c>
      <c r="H14" s="11" t="s">
        <v>165</v>
      </c>
      <c r="I14" s="11"/>
      <c r="J14" s="20" t="s">
        <v>129</v>
      </c>
      <c r="K14" s="10" t="s">
        <v>21</v>
      </c>
      <c r="L14" s="10" t="s">
        <v>15</v>
      </c>
      <c r="M14" s="17">
        <v>626780</v>
      </c>
      <c r="N14" s="17">
        <v>344339</v>
      </c>
      <c r="O14" s="11" t="s">
        <v>166</v>
      </c>
      <c r="P14" s="11" t="s">
        <v>16</v>
      </c>
      <c r="Q14" s="11" t="s">
        <v>17</v>
      </c>
      <c r="R14" s="11" t="s">
        <v>17</v>
      </c>
      <c r="S14" s="12"/>
      <c r="T14" s="12"/>
      <c r="U14" s="14" t="s">
        <v>100</v>
      </c>
      <c r="V14" s="13"/>
      <c r="W14" s="12"/>
      <c r="X14" s="12"/>
      <c r="Y14" s="12">
        <f t="shared" si="1"/>
      </c>
      <c r="Z14" s="12">
        <f t="shared" si="2"/>
      </c>
    </row>
    <row r="15" spans="1:26" ht="19.5" customHeight="1">
      <c r="A15" s="9">
        <v>12</v>
      </c>
      <c r="B15" s="35" t="str">
        <f t="shared" si="4"/>
        <v>KLONÓW  / 0595 / 03</v>
      </c>
      <c r="C15" s="41" t="str">
        <f t="shared" si="3"/>
        <v>261003-12</v>
      </c>
      <c r="D15" s="11">
        <v>261003</v>
      </c>
      <c r="E15" s="11">
        <v>12</v>
      </c>
      <c r="F15" s="22" t="s">
        <v>76</v>
      </c>
      <c r="G15" s="22" t="s">
        <v>123</v>
      </c>
      <c r="H15" s="11" t="s">
        <v>165</v>
      </c>
      <c r="I15" s="11"/>
      <c r="J15" s="20" t="s">
        <v>129</v>
      </c>
      <c r="K15" s="10"/>
      <c r="L15" s="10" t="s">
        <v>19</v>
      </c>
      <c r="M15" s="17">
        <v>626121</v>
      </c>
      <c r="N15" s="17">
        <v>343708</v>
      </c>
      <c r="O15" s="11" t="s">
        <v>43</v>
      </c>
      <c r="P15" s="11" t="s">
        <v>16</v>
      </c>
      <c r="Q15" s="11" t="s">
        <v>17</v>
      </c>
      <c r="R15" s="11" t="s">
        <v>17</v>
      </c>
      <c r="S15" s="12"/>
      <c r="T15" s="12"/>
      <c r="U15" s="14" t="s">
        <v>100</v>
      </c>
      <c r="V15" s="13"/>
      <c r="W15" s="12"/>
      <c r="X15" s="12"/>
      <c r="Y15" s="12">
        <f t="shared" si="1"/>
      </c>
      <c r="Z15" s="12">
        <f t="shared" si="2"/>
      </c>
    </row>
    <row r="16" spans="1:26" ht="19.5" customHeight="1">
      <c r="A16" s="9">
        <v>13</v>
      </c>
      <c r="B16" s="35" t="str">
        <f t="shared" si="4"/>
        <v>ŁĄCZNA  / 7 (Starodroże Zajazd Ziółek)  / 01</v>
      </c>
      <c r="C16" s="41" t="str">
        <f t="shared" si="3"/>
        <v>261003-13</v>
      </c>
      <c r="D16" s="11">
        <v>261003</v>
      </c>
      <c r="E16" s="11">
        <v>13</v>
      </c>
      <c r="F16" s="22" t="s">
        <v>76</v>
      </c>
      <c r="G16" s="22" t="s">
        <v>123</v>
      </c>
      <c r="H16" s="11" t="s">
        <v>135</v>
      </c>
      <c r="I16" s="11"/>
      <c r="J16" s="20" t="s">
        <v>39</v>
      </c>
      <c r="K16" s="10" t="s">
        <v>138</v>
      </c>
      <c r="L16" s="10" t="s">
        <v>15</v>
      </c>
      <c r="M16" s="17">
        <v>625921</v>
      </c>
      <c r="N16" s="17">
        <v>349125</v>
      </c>
      <c r="O16" s="11" t="s">
        <v>139</v>
      </c>
      <c r="P16" s="11" t="s">
        <v>17</v>
      </c>
      <c r="Q16" s="11" t="s">
        <v>16</v>
      </c>
      <c r="R16" s="11" t="s">
        <v>16</v>
      </c>
      <c r="S16" s="12"/>
      <c r="T16" s="12"/>
      <c r="U16" s="14" t="s">
        <v>100</v>
      </c>
      <c r="V16" s="13"/>
      <c r="W16" s="12"/>
      <c r="X16" s="12"/>
      <c r="Y16" s="12">
        <f t="shared" si="1"/>
      </c>
      <c r="Z16" s="12">
        <f t="shared" si="2"/>
      </c>
    </row>
    <row r="17" spans="1:26" ht="19.5" customHeight="1">
      <c r="A17" s="9">
        <v>14</v>
      </c>
      <c r="B17" s="35" t="str">
        <f t="shared" si="4"/>
        <v>ŁĄCZNA  / 7 (Starodroże Osełków)  / 02</v>
      </c>
      <c r="C17" s="41" t="str">
        <f t="shared" si="3"/>
        <v>261003-14</v>
      </c>
      <c r="D17" s="11">
        <v>261003</v>
      </c>
      <c r="E17" s="11">
        <v>14</v>
      </c>
      <c r="F17" s="22" t="s">
        <v>76</v>
      </c>
      <c r="G17" s="22" t="s">
        <v>123</v>
      </c>
      <c r="H17" s="11" t="s">
        <v>135</v>
      </c>
      <c r="I17" s="11"/>
      <c r="J17" s="20" t="s">
        <v>39</v>
      </c>
      <c r="K17" s="10" t="s">
        <v>136</v>
      </c>
      <c r="L17" s="10" t="s">
        <v>18</v>
      </c>
      <c r="M17" s="17">
        <v>626929</v>
      </c>
      <c r="N17" s="17">
        <v>349930</v>
      </c>
      <c r="O17" s="11" t="s">
        <v>137</v>
      </c>
      <c r="P17" s="11" t="s">
        <v>17</v>
      </c>
      <c r="Q17" s="11" t="s">
        <v>16</v>
      </c>
      <c r="R17" s="11" t="s">
        <v>16</v>
      </c>
      <c r="S17" s="12"/>
      <c r="T17" s="12"/>
      <c r="U17" s="14" t="s">
        <v>100</v>
      </c>
      <c r="V17" s="13"/>
      <c r="W17" s="12"/>
      <c r="X17" s="12"/>
      <c r="Y17" s="12">
        <f t="shared" si="1"/>
      </c>
      <c r="Z17" s="12">
        <f t="shared" si="2"/>
      </c>
    </row>
    <row r="18" spans="1:26" ht="19.5" customHeight="1">
      <c r="A18" s="9">
        <v>15</v>
      </c>
      <c r="B18" s="35" t="str">
        <f t="shared" si="4"/>
        <v>ŁĄCZNA  / 7 (Starodroże Zajazd Ziółek)  / 04</v>
      </c>
      <c r="C18" s="41" t="str">
        <f t="shared" si="3"/>
        <v>261003-15</v>
      </c>
      <c r="D18" s="11">
        <v>261003</v>
      </c>
      <c r="E18" s="11">
        <v>15</v>
      </c>
      <c r="F18" s="22" t="s">
        <v>76</v>
      </c>
      <c r="G18" s="22" t="s">
        <v>123</v>
      </c>
      <c r="H18" s="11" t="s">
        <v>135</v>
      </c>
      <c r="I18" s="11"/>
      <c r="J18" s="20" t="s">
        <v>39</v>
      </c>
      <c r="K18" s="10" t="s">
        <v>138</v>
      </c>
      <c r="L18" s="10" t="s">
        <v>20</v>
      </c>
      <c r="M18" s="17">
        <v>625772</v>
      </c>
      <c r="N18" s="17">
        <v>349034</v>
      </c>
      <c r="O18" s="11" t="s">
        <v>140</v>
      </c>
      <c r="P18" s="11" t="s">
        <v>17</v>
      </c>
      <c r="Q18" s="11" t="s">
        <v>16</v>
      </c>
      <c r="R18" s="11" t="s">
        <v>16</v>
      </c>
      <c r="S18" s="12"/>
      <c r="T18" s="12"/>
      <c r="U18" s="14" t="s">
        <v>100</v>
      </c>
      <c r="V18" s="13"/>
      <c r="W18" s="12"/>
      <c r="X18" s="12"/>
      <c r="Y18" s="12">
        <f t="shared" si="1"/>
      </c>
      <c r="Z18" s="12">
        <f t="shared" si="2"/>
      </c>
    </row>
    <row r="19" spans="1:26" ht="19.5" customHeight="1">
      <c r="A19" s="9">
        <v>16</v>
      </c>
      <c r="B19" s="35" t="str">
        <f t="shared" si="4"/>
        <v>ŁĄCZNA  / 0307 (węzeł Zalezianka))  / 01</v>
      </c>
      <c r="C19" s="41" t="str">
        <f t="shared" si="3"/>
        <v>261003-16</v>
      </c>
      <c r="D19" s="11">
        <v>261003</v>
      </c>
      <c r="E19" s="11">
        <v>16</v>
      </c>
      <c r="F19" s="22" t="s">
        <v>76</v>
      </c>
      <c r="G19" s="22" t="s">
        <v>123</v>
      </c>
      <c r="H19" s="11" t="s">
        <v>135</v>
      </c>
      <c r="I19" s="11"/>
      <c r="J19" s="20" t="s">
        <v>112</v>
      </c>
      <c r="K19" s="10" t="s">
        <v>163</v>
      </c>
      <c r="L19" s="10" t="s">
        <v>15</v>
      </c>
      <c r="M19" s="17">
        <v>624792</v>
      </c>
      <c r="N19" s="17">
        <v>348399</v>
      </c>
      <c r="O19" s="11" t="s">
        <v>164</v>
      </c>
      <c r="P19" s="11" t="s">
        <v>16</v>
      </c>
      <c r="Q19" s="11" t="s">
        <v>17</v>
      </c>
      <c r="R19" s="11" t="s">
        <v>17</v>
      </c>
      <c r="S19" s="12"/>
      <c r="T19" s="12"/>
      <c r="U19" s="14" t="s">
        <v>100</v>
      </c>
      <c r="V19" s="13"/>
      <c r="W19" s="12"/>
      <c r="X19" s="12"/>
      <c r="Y19" s="12">
        <f t="shared" si="1"/>
      </c>
      <c r="Z19" s="12">
        <f t="shared" si="2"/>
      </c>
    </row>
    <row r="20" spans="1:26" ht="19.5" customHeight="1">
      <c r="A20" s="9">
        <v>17</v>
      </c>
      <c r="B20" s="35" t="str">
        <f t="shared" si="4"/>
        <v>PODZAGNAŃSZCZE  / 0589 / 01</v>
      </c>
      <c r="C20" s="41" t="str">
        <f t="shared" si="3"/>
        <v>261003-17</v>
      </c>
      <c r="D20" s="11">
        <v>261003</v>
      </c>
      <c r="E20" s="11">
        <v>17</v>
      </c>
      <c r="F20" s="22" t="s">
        <v>76</v>
      </c>
      <c r="G20" s="22" t="s">
        <v>123</v>
      </c>
      <c r="H20" s="11" t="s">
        <v>176</v>
      </c>
      <c r="I20" s="11"/>
      <c r="J20" s="20" t="s">
        <v>177</v>
      </c>
      <c r="K20" s="10"/>
      <c r="L20" s="10" t="s">
        <v>15</v>
      </c>
      <c r="M20" s="17">
        <v>626729</v>
      </c>
      <c r="N20" s="17">
        <v>348641</v>
      </c>
      <c r="O20" s="11" t="s">
        <v>178</v>
      </c>
      <c r="P20" s="11" t="s">
        <v>16</v>
      </c>
      <c r="Q20" s="11" t="s">
        <v>17</v>
      </c>
      <c r="R20" s="11" t="s">
        <v>17</v>
      </c>
      <c r="S20" s="12"/>
      <c r="T20" s="12"/>
      <c r="U20" s="14" t="s">
        <v>100</v>
      </c>
      <c r="V20" s="13"/>
      <c r="W20" s="12"/>
      <c r="X20" s="12"/>
      <c r="Y20" s="12">
        <f t="shared" si="1"/>
      </c>
      <c r="Z20" s="12">
        <f t="shared" si="2"/>
      </c>
    </row>
    <row r="21" spans="1:26" ht="19.5" customHeight="1">
      <c r="A21" s="9">
        <v>18</v>
      </c>
      <c r="B21" s="35" t="str">
        <f t="shared" si="4"/>
        <v>WYSTĘPA  / 7 (Starodroże Węzeł Występa)  / 01</v>
      </c>
      <c r="C21" s="41" t="str">
        <f t="shared" si="3"/>
        <v>261003-18</v>
      </c>
      <c r="D21" s="11">
        <v>261003</v>
      </c>
      <c r="E21" s="11">
        <v>18</v>
      </c>
      <c r="F21" s="22" t="s">
        <v>76</v>
      </c>
      <c r="G21" s="22" t="s">
        <v>123</v>
      </c>
      <c r="H21" s="11" t="s">
        <v>151</v>
      </c>
      <c r="I21" s="11"/>
      <c r="J21" s="20" t="s">
        <v>39</v>
      </c>
      <c r="K21" s="10" t="s">
        <v>152</v>
      </c>
      <c r="L21" s="10" t="s">
        <v>15</v>
      </c>
      <c r="M21" s="17">
        <v>622614</v>
      </c>
      <c r="N21" s="17">
        <v>346921</v>
      </c>
      <c r="O21" s="11" t="s">
        <v>153</v>
      </c>
      <c r="P21" s="11" t="s">
        <v>17</v>
      </c>
      <c r="Q21" s="11" t="s">
        <v>16</v>
      </c>
      <c r="R21" s="11" t="s">
        <v>16</v>
      </c>
      <c r="S21" s="12"/>
      <c r="T21" s="12"/>
      <c r="U21" s="14" t="s">
        <v>100</v>
      </c>
      <c r="V21" s="13"/>
      <c r="W21" s="12"/>
      <c r="X21" s="12"/>
      <c r="Y21" s="12">
        <f t="shared" si="1"/>
      </c>
      <c r="Z21" s="12">
        <f t="shared" si="2"/>
      </c>
    </row>
    <row r="22" spans="1:26" ht="19.5" customHeight="1">
      <c r="A22" s="9">
        <v>19</v>
      </c>
      <c r="B22" s="35" t="str">
        <f t="shared" si="4"/>
        <v>WYSTĘPA  / 0593 / 01</v>
      </c>
      <c r="C22" s="41" t="str">
        <f t="shared" si="3"/>
        <v>261003-19</v>
      </c>
      <c r="D22" s="11">
        <v>261003</v>
      </c>
      <c r="E22" s="11">
        <v>19</v>
      </c>
      <c r="F22" s="22" t="s">
        <v>76</v>
      </c>
      <c r="G22" s="22" t="s">
        <v>123</v>
      </c>
      <c r="H22" s="11" t="s">
        <v>151</v>
      </c>
      <c r="I22" s="11"/>
      <c r="J22" s="20" t="s">
        <v>201</v>
      </c>
      <c r="K22" s="10"/>
      <c r="L22" s="10" t="s">
        <v>15</v>
      </c>
      <c r="M22" s="17">
        <v>622558</v>
      </c>
      <c r="N22" s="17">
        <v>346964</v>
      </c>
      <c r="O22" s="11" t="s">
        <v>154</v>
      </c>
      <c r="P22" s="11" t="s">
        <v>17</v>
      </c>
      <c r="Q22" s="11" t="s">
        <v>16</v>
      </c>
      <c r="R22" s="11" t="s">
        <v>16</v>
      </c>
      <c r="S22" s="12"/>
      <c r="T22" s="12"/>
      <c r="U22" s="14" t="s">
        <v>100</v>
      </c>
      <c r="V22" s="13"/>
      <c r="W22" s="12"/>
      <c r="X22" s="12"/>
      <c r="Y22" s="12">
        <f t="shared" si="1"/>
      </c>
      <c r="Z22" s="12">
        <f t="shared" si="2"/>
      </c>
    </row>
    <row r="23" spans="1:26" ht="19.5" customHeight="1">
      <c r="A23" s="9">
        <v>20</v>
      </c>
      <c r="B23" s="35" t="str">
        <f t="shared" si="4"/>
        <v>ZAGÓRZE  / 0588 (Kapkazy)  / 01</v>
      </c>
      <c r="C23" s="41" t="str">
        <f t="shared" si="3"/>
        <v>261003-20</v>
      </c>
      <c r="D23" s="11">
        <v>261003</v>
      </c>
      <c r="E23" s="11">
        <v>20</v>
      </c>
      <c r="F23" s="25" t="s">
        <v>76</v>
      </c>
      <c r="G23" s="25" t="s">
        <v>123</v>
      </c>
      <c r="H23" s="11" t="s">
        <v>132</v>
      </c>
      <c r="I23" s="11"/>
      <c r="J23" s="20" t="s">
        <v>106</v>
      </c>
      <c r="K23" s="10" t="s">
        <v>167</v>
      </c>
      <c r="L23" s="10" t="s">
        <v>15</v>
      </c>
      <c r="M23" s="21">
        <v>628447</v>
      </c>
      <c r="N23" s="21">
        <v>346633</v>
      </c>
      <c r="O23" s="11" t="s">
        <v>168</v>
      </c>
      <c r="P23" s="11" t="s">
        <v>16</v>
      </c>
      <c r="Q23" s="11" t="s">
        <v>17</v>
      </c>
      <c r="R23" s="11" t="s">
        <v>17</v>
      </c>
      <c r="S23" s="12"/>
      <c r="T23" s="12"/>
      <c r="U23" s="14" t="s">
        <v>100</v>
      </c>
      <c r="V23" s="13"/>
      <c r="W23" s="12"/>
      <c r="X23" s="12"/>
      <c r="Y23" s="12">
        <f t="shared" si="1"/>
      </c>
      <c r="Z23" s="12">
        <f t="shared" si="2"/>
      </c>
    </row>
    <row r="24" spans="1:26" ht="19.5" customHeight="1">
      <c r="A24" s="9">
        <v>21</v>
      </c>
      <c r="B24" s="35" t="str">
        <f t="shared" si="4"/>
        <v>ZAGÓRZE  / 0588 / 03</v>
      </c>
      <c r="C24" s="41" t="str">
        <f t="shared" si="3"/>
        <v>261003-21</v>
      </c>
      <c r="D24" s="11">
        <v>261003</v>
      </c>
      <c r="E24" s="11">
        <v>21</v>
      </c>
      <c r="F24" s="22" t="s">
        <v>76</v>
      </c>
      <c r="G24" s="22" t="s">
        <v>123</v>
      </c>
      <c r="H24" s="11" t="s">
        <v>132</v>
      </c>
      <c r="I24" s="11"/>
      <c r="J24" s="20" t="s">
        <v>106</v>
      </c>
      <c r="K24" s="10"/>
      <c r="L24" s="10" t="s">
        <v>19</v>
      </c>
      <c r="M24" s="17">
        <v>628037</v>
      </c>
      <c r="N24" s="17">
        <v>346653</v>
      </c>
      <c r="O24" s="11" t="s">
        <v>169</v>
      </c>
      <c r="P24" s="11" t="s">
        <v>16</v>
      </c>
      <c r="Q24" s="11" t="s">
        <v>17</v>
      </c>
      <c r="R24" s="11" t="s">
        <v>17</v>
      </c>
      <c r="S24" s="12"/>
      <c r="T24" s="12"/>
      <c r="U24" s="14" t="s">
        <v>100</v>
      </c>
      <c r="V24" s="13"/>
      <c r="W24" s="12"/>
      <c r="X24" s="12"/>
      <c r="Y24" s="12">
        <f t="shared" si="1"/>
      </c>
      <c r="Z24" s="12">
        <f t="shared" si="2"/>
      </c>
    </row>
    <row r="25" spans="1:26" ht="19.5" customHeight="1">
      <c r="A25" s="9">
        <v>22</v>
      </c>
      <c r="B25" s="35" t="str">
        <f t="shared" si="4"/>
        <v>ZAGÓRZE  / 0588 / 05</v>
      </c>
      <c r="C25" s="41" t="str">
        <f t="shared" si="3"/>
        <v>261003-22</v>
      </c>
      <c r="D25" s="11">
        <v>261003</v>
      </c>
      <c r="E25" s="11">
        <v>22</v>
      </c>
      <c r="F25" s="22" t="s">
        <v>76</v>
      </c>
      <c r="G25" s="22" t="s">
        <v>123</v>
      </c>
      <c r="H25" s="11" t="s">
        <v>132</v>
      </c>
      <c r="I25" s="11"/>
      <c r="J25" s="20" t="s">
        <v>106</v>
      </c>
      <c r="K25" s="10"/>
      <c r="L25" s="10" t="s">
        <v>29</v>
      </c>
      <c r="M25" s="17">
        <v>627686</v>
      </c>
      <c r="N25" s="17">
        <v>346673</v>
      </c>
      <c r="O25" s="11" t="s">
        <v>170</v>
      </c>
      <c r="P25" s="11" t="s">
        <v>17</v>
      </c>
      <c r="Q25" s="11" t="s">
        <v>16</v>
      </c>
      <c r="R25" s="11" t="s">
        <v>17</v>
      </c>
      <c r="S25" s="12"/>
      <c r="T25" s="12"/>
      <c r="U25" s="14" t="s">
        <v>100</v>
      </c>
      <c r="V25" s="13"/>
      <c r="W25" s="12"/>
      <c r="X25" s="12"/>
      <c r="Y25" s="12">
        <f t="shared" si="1"/>
      </c>
      <c r="Z25" s="12">
        <f t="shared" si="2"/>
      </c>
    </row>
    <row r="26" spans="1:26" ht="19.5" customHeight="1">
      <c r="A26" s="9">
        <v>23</v>
      </c>
      <c r="B26" s="35" t="str">
        <f t="shared" si="4"/>
        <v>ZAGÓRZE  / 0588 (Ostrów)  / 07</v>
      </c>
      <c r="C26" s="41" t="str">
        <f t="shared" si="3"/>
        <v>261003-23</v>
      </c>
      <c r="D26" s="11">
        <v>261003</v>
      </c>
      <c r="E26" s="11">
        <v>23</v>
      </c>
      <c r="F26" s="22" t="s">
        <v>76</v>
      </c>
      <c r="G26" s="22" t="s">
        <v>123</v>
      </c>
      <c r="H26" s="11" t="s">
        <v>132</v>
      </c>
      <c r="I26" s="11"/>
      <c r="J26" s="20" t="s">
        <v>106</v>
      </c>
      <c r="K26" s="10" t="s">
        <v>107</v>
      </c>
      <c r="L26" s="10" t="s">
        <v>31</v>
      </c>
      <c r="M26" s="17">
        <v>627190</v>
      </c>
      <c r="N26" s="17">
        <v>346699</v>
      </c>
      <c r="O26" s="11" t="s">
        <v>171</v>
      </c>
      <c r="P26" s="11" t="s">
        <v>16</v>
      </c>
      <c r="Q26" s="11" t="s">
        <v>16</v>
      </c>
      <c r="R26" s="11" t="s">
        <v>17</v>
      </c>
      <c r="S26" s="12"/>
      <c r="T26" s="12"/>
      <c r="U26" s="14" t="s">
        <v>100</v>
      </c>
      <c r="V26" s="13"/>
      <c r="W26" s="12"/>
      <c r="X26" s="12"/>
      <c r="Y26" s="12">
        <f t="shared" si="1"/>
      </c>
      <c r="Z26" s="12">
        <f t="shared" si="2"/>
      </c>
    </row>
    <row r="27" spans="1:26" ht="19.5" customHeight="1">
      <c r="A27" s="9">
        <v>24</v>
      </c>
      <c r="B27" s="35" t="str">
        <f t="shared" si="4"/>
        <v>ZAGÓRZE  / 0588 / 09</v>
      </c>
      <c r="C27" s="41" t="str">
        <f t="shared" si="3"/>
        <v>261003-24</v>
      </c>
      <c r="D27" s="11">
        <v>261003</v>
      </c>
      <c r="E27" s="11">
        <v>24</v>
      </c>
      <c r="F27" s="22" t="s">
        <v>76</v>
      </c>
      <c r="G27" s="22" t="s">
        <v>123</v>
      </c>
      <c r="H27" s="11" t="s">
        <v>132</v>
      </c>
      <c r="I27" s="11"/>
      <c r="J27" s="20" t="s">
        <v>106</v>
      </c>
      <c r="K27" s="10"/>
      <c r="L27" s="10" t="s">
        <v>36</v>
      </c>
      <c r="M27" s="17">
        <v>626403</v>
      </c>
      <c r="N27" s="17">
        <v>347057</v>
      </c>
      <c r="O27" s="11" t="s">
        <v>172</v>
      </c>
      <c r="P27" s="11" t="s">
        <v>17</v>
      </c>
      <c r="Q27" s="11" t="s">
        <v>16</v>
      </c>
      <c r="R27" s="11" t="s">
        <v>17</v>
      </c>
      <c r="S27" s="12"/>
      <c r="T27" s="12"/>
      <c r="U27" s="14" t="s">
        <v>100</v>
      </c>
      <c r="V27" s="13"/>
      <c r="W27" s="12"/>
      <c r="X27" s="12"/>
      <c r="Y27" s="12">
        <f t="shared" si="1"/>
      </c>
      <c r="Z27" s="12">
        <f t="shared" si="2"/>
      </c>
    </row>
    <row r="28" spans="1:26" ht="19.5" customHeight="1">
      <c r="A28" s="9">
        <v>25</v>
      </c>
      <c r="B28" s="35" t="str">
        <f t="shared" si="4"/>
        <v>ZALEZIANKA  / 0307 (Występa)  / 01</v>
      </c>
      <c r="C28" s="41" t="str">
        <f t="shared" si="3"/>
        <v>261003-25</v>
      </c>
      <c r="D28" s="11">
        <v>261003</v>
      </c>
      <c r="E28" s="11">
        <v>25</v>
      </c>
      <c r="F28" s="22" t="s">
        <v>76</v>
      </c>
      <c r="G28" s="22" t="s">
        <v>123</v>
      </c>
      <c r="H28" s="11" t="s">
        <v>155</v>
      </c>
      <c r="I28" s="11"/>
      <c r="J28" s="20" t="s">
        <v>112</v>
      </c>
      <c r="K28" s="10" t="s">
        <v>156</v>
      </c>
      <c r="L28" s="10" t="s">
        <v>15</v>
      </c>
      <c r="M28" s="17">
        <v>622005</v>
      </c>
      <c r="N28" s="17">
        <v>348302</v>
      </c>
      <c r="O28" s="11" t="s">
        <v>157</v>
      </c>
      <c r="P28" s="11" t="s">
        <v>17</v>
      </c>
      <c r="Q28" s="11" t="s">
        <v>16</v>
      </c>
      <c r="R28" s="11" t="s">
        <v>17</v>
      </c>
      <c r="S28" s="12"/>
      <c r="T28" s="12"/>
      <c r="U28" s="14" t="s">
        <v>100</v>
      </c>
      <c r="V28" s="13"/>
      <c r="W28" s="12"/>
      <c r="X28" s="12"/>
      <c r="Y28" s="12">
        <f t="shared" si="1"/>
      </c>
      <c r="Z28" s="12">
        <f t="shared" si="2"/>
      </c>
    </row>
    <row r="29" spans="1:26" ht="19.5" customHeight="1">
      <c r="A29" s="9">
        <v>26</v>
      </c>
      <c r="B29" s="35" t="str">
        <f t="shared" si="4"/>
        <v>ZALEZIANKA  / 0307 (Występa)  / 02</v>
      </c>
      <c r="C29" s="41" t="str">
        <f t="shared" si="3"/>
        <v>261003-26</v>
      </c>
      <c r="D29" s="11">
        <v>261003</v>
      </c>
      <c r="E29" s="11">
        <v>26</v>
      </c>
      <c r="F29" s="22" t="s">
        <v>76</v>
      </c>
      <c r="G29" s="22" t="s">
        <v>123</v>
      </c>
      <c r="H29" s="11" t="s">
        <v>155</v>
      </c>
      <c r="I29" s="11"/>
      <c r="J29" s="20" t="s">
        <v>112</v>
      </c>
      <c r="K29" s="10" t="s">
        <v>156</v>
      </c>
      <c r="L29" s="10" t="s">
        <v>18</v>
      </c>
      <c r="M29" s="17">
        <v>622010</v>
      </c>
      <c r="N29" s="17">
        <v>348296</v>
      </c>
      <c r="O29" s="11" t="s">
        <v>204</v>
      </c>
      <c r="P29" s="11" t="s">
        <v>16</v>
      </c>
      <c r="Q29" s="11" t="s">
        <v>17</v>
      </c>
      <c r="R29" s="11" t="s">
        <v>203</v>
      </c>
      <c r="S29" s="12"/>
      <c r="T29" s="12"/>
      <c r="U29" s="14"/>
      <c r="V29" s="13"/>
      <c r="W29" s="12"/>
      <c r="X29" s="12"/>
      <c r="Y29" s="12"/>
      <c r="Z29" s="12"/>
    </row>
    <row r="30" spans="1:26" ht="19.5" customHeight="1">
      <c r="A30" s="9">
        <v>27</v>
      </c>
      <c r="B30" s="35" t="s">
        <v>206</v>
      </c>
      <c r="C30" s="41" t="str">
        <f t="shared" si="3"/>
        <v>261003-27</v>
      </c>
      <c r="D30" s="11">
        <v>261003</v>
      </c>
      <c r="E30" s="11">
        <v>27</v>
      </c>
      <c r="F30" s="22" t="s">
        <v>76</v>
      </c>
      <c r="G30" s="22" t="s">
        <v>123</v>
      </c>
      <c r="H30" s="11" t="s">
        <v>155</v>
      </c>
      <c r="I30" s="11"/>
      <c r="J30" s="20" t="s">
        <v>112</v>
      </c>
      <c r="K30" s="10"/>
      <c r="L30" s="10" t="s">
        <v>19</v>
      </c>
      <c r="M30" s="17">
        <v>622405</v>
      </c>
      <c r="N30" s="17">
        <v>348583</v>
      </c>
      <c r="O30" s="11" t="s">
        <v>205</v>
      </c>
      <c r="P30" s="11" t="s">
        <v>16</v>
      </c>
      <c r="Q30" s="11" t="s">
        <v>16</v>
      </c>
      <c r="R30" s="11" t="s">
        <v>17</v>
      </c>
      <c r="S30" s="12"/>
      <c r="T30" s="12"/>
      <c r="U30" s="14"/>
      <c r="V30" s="13"/>
      <c r="W30" s="12"/>
      <c r="X30" s="12"/>
      <c r="Y30" s="12"/>
      <c r="Z30" s="12"/>
    </row>
    <row r="31" spans="1:26" ht="19.5" customHeight="1">
      <c r="A31" s="9">
        <v>28</v>
      </c>
      <c r="B31" s="35" t="s">
        <v>208</v>
      </c>
      <c r="C31" s="41" t="str">
        <f t="shared" si="3"/>
        <v>261003-28</v>
      </c>
      <c r="D31" s="11">
        <v>261003</v>
      </c>
      <c r="E31" s="11">
        <v>28</v>
      </c>
      <c r="F31" s="22" t="s">
        <v>76</v>
      </c>
      <c r="G31" s="22" t="s">
        <v>123</v>
      </c>
      <c r="H31" s="11" t="s">
        <v>155</v>
      </c>
      <c r="I31" s="11"/>
      <c r="J31" s="20" t="s">
        <v>112</v>
      </c>
      <c r="K31" s="10"/>
      <c r="L31" s="10" t="s">
        <v>20</v>
      </c>
      <c r="M31" s="17">
        <v>622435</v>
      </c>
      <c r="N31" s="17">
        <v>348614</v>
      </c>
      <c r="O31" s="11" t="s">
        <v>207</v>
      </c>
      <c r="P31" s="11" t="s">
        <v>16</v>
      </c>
      <c r="Q31" s="11" t="s">
        <v>17</v>
      </c>
      <c r="R31" s="11" t="s">
        <v>17</v>
      </c>
      <c r="S31" s="12"/>
      <c r="T31" s="12"/>
      <c r="U31" s="14"/>
      <c r="V31" s="13"/>
      <c r="W31" s="12"/>
      <c r="X31" s="12"/>
      <c r="Y31" s="12"/>
      <c r="Z31" s="12"/>
    </row>
    <row r="32" spans="1:26" ht="19.5" customHeight="1">
      <c r="A32" s="9">
        <v>29</v>
      </c>
      <c r="B32" s="35" t="str">
        <f t="shared" si="4"/>
        <v>ZALEZIANKA  / 0307 (Kaplica)  / 05</v>
      </c>
      <c r="C32" s="41" t="str">
        <f t="shared" si="3"/>
        <v>261003-29</v>
      </c>
      <c r="D32" s="11">
        <v>261003</v>
      </c>
      <c r="E32" s="11">
        <v>29</v>
      </c>
      <c r="F32" s="22" t="s">
        <v>76</v>
      </c>
      <c r="G32" s="22" t="s">
        <v>123</v>
      </c>
      <c r="H32" s="11" t="s">
        <v>155</v>
      </c>
      <c r="I32" s="11"/>
      <c r="J32" s="20" t="s">
        <v>112</v>
      </c>
      <c r="K32" s="10" t="s">
        <v>210</v>
      </c>
      <c r="L32" s="10" t="s">
        <v>29</v>
      </c>
      <c r="M32" s="17">
        <v>622650</v>
      </c>
      <c r="N32" s="17">
        <v>348930</v>
      </c>
      <c r="O32" s="11" t="s">
        <v>158</v>
      </c>
      <c r="P32" s="11" t="s">
        <v>17</v>
      </c>
      <c r="Q32" s="11" t="s">
        <v>16</v>
      </c>
      <c r="R32" s="11" t="s">
        <v>17</v>
      </c>
      <c r="S32" s="12"/>
      <c r="T32" s="12"/>
      <c r="U32" s="14" t="s">
        <v>100</v>
      </c>
      <c r="V32" s="13"/>
      <c r="W32" s="12"/>
      <c r="X32" s="12"/>
      <c r="Y32" s="12">
        <f t="shared" si="1"/>
      </c>
      <c r="Z32" s="12">
        <f t="shared" si="2"/>
      </c>
    </row>
    <row r="33" spans="1:26" ht="19.5" customHeight="1">
      <c r="A33" s="9">
        <v>30</v>
      </c>
      <c r="B33" s="35" t="s">
        <v>211</v>
      </c>
      <c r="C33" s="41" t="str">
        <f t="shared" si="3"/>
        <v>261003-30</v>
      </c>
      <c r="D33" s="11">
        <v>261003</v>
      </c>
      <c r="E33" s="11">
        <v>30</v>
      </c>
      <c r="F33" s="22" t="s">
        <v>76</v>
      </c>
      <c r="G33" s="22" t="s">
        <v>123</v>
      </c>
      <c r="H33" s="11" t="s">
        <v>155</v>
      </c>
      <c r="I33" s="11"/>
      <c r="J33" s="20" t="s">
        <v>112</v>
      </c>
      <c r="K33" s="10" t="s">
        <v>210</v>
      </c>
      <c r="L33" s="10" t="s">
        <v>28</v>
      </c>
      <c r="M33" s="17">
        <v>622625</v>
      </c>
      <c r="N33" s="17">
        <v>348882</v>
      </c>
      <c r="O33" s="11" t="s">
        <v>209</v>
      </c>
      <c r="P33" s="11" t="s">
        <v>16</v>
      </c>
      <c r="Q33" s="11" t="s">
        <v>17</v>
      </c>
      <c r="R33" s="11" t="s">
        <v>17</v>
      </c>
      <c r="S33" s="12"/>
      <c r="T33" s="12"/>
      <c r="U33" s="14"/>
      <c r="V33" s="13"/>
      <c r="W33" s="12"/>
      <c r="X33" s="12"/>
      <c r="Y33" s="12"/>
      <c r="Z33" s="12"/>
    </row>
    <row r="34" spans="1:26" ht="19.5" customHeight="1">
      <c r="A34" s="9">
        <v>31</v>
      </c>
      <c r="B34" s="35" t="str">
        <f t="shared" si="4"/>
        <v>ZALEZIANKA  / 0307 / 07</v>
      </c>
      <c r="C34" s="41" t="str">
        <f t="shared" si="3"/>
        <v>261003-31</v>
      </c>
      <c r="D34" s="11">
        <v>261003</v>
      </c>
      <c r="E34" s="11">
        <v>31</v>
      </c>
      <c r="F34" s="22" t="s">
        <v>76</v>
      </c>
      <c r="G34" s="22" t="s">
        <v>123</v>
      </c>
      <c r="H34" s="11" t="s">
        <v>155</v>
      </c>
      <c r="I34" s="11"/>
      <c r="J34" s="20" t="s">
        <v>112</v>
      </c>
      <c r="K34" s="10"/>
      <c r="L34" s="10" t="s">
        <v>31</v>
      </c>
      <c r="M34" s="17">
        <v>623445</v>
      </c>
      <c r="N34" s="17">
        <v>349297</v>
      </c>
      <c r="O34" s="11" t="s">
        <v>159</v>
      </c>
      <c r="P34" s="11" t="s">
        <v>17</v>
      </c>
      <c r="Q34" s="11" t="s">
        <v>16</v>
      </c>
      <c r="R34" s="11" t="s">
        <v>17</v>
      </c>
      <c r="S34" s="12"/>
      <c r="T34" s="12"/>
      <c r="U34" s="14" t="s">
        <v>100</v>
      </c>
      <c r="V34" s="13"/>
      <c r="W34" s="12"/>
      <c r="X34" s="12"/>
      <c r="Y34" s="12">
        <f t="shared" si="1"/>
      </c>
      <c r="Z34" s="12">
        <f t="shared" si="2"/>
      </c>
    </row>
    <row r="35" spans="1:26" ht="19.5" customHeight="1">
      <c r="A35" s="9">
        <v>32</v>
      </c>
      <c r="B35" s="35" t="s">
        <v>213</v>
      </c>
      <c r="C35" s="41" t="str">
        <f t="shared" si="3"/>
        <v>261003-32</v>
      </c>
      <c r="D35" s="11">
        <v>261003</v>
      </c>
      <c r="E35" s="11">
        <v>32</v>
      </c>
      <c r="F35" s="22" t="s">
        <v>76</v>
      </c>
      <c r="G35" s="22" t="s">
        <v>123</v>
      </c>
      <c r="H35" s="11" t="s">
        <v>155</v>
      </c>
      <c r="I35" s="11"/>
      <c r="J35" s="20" t="s">
        <v>112</v>
      </c>
      <c r="K35" s="10"/>
      <c r="L35" s="10" t="s">
        <v>30</v>
      </c>
      <c r="M35" s="17">
        <v>623466</v>
      </c>
      <c r="N35" s="17">
        <v>349302</v>
      </c>
      <c r="O35" s="11" t="s">
        <v>212</v>
      </c>
      <c r="P35" s="11" t="s">
        <v>16</v>
      </c>
      <c r="Q35" s="11" t="s">
        <v>17</v>
      </c>
      <c r="R35" s="11" t="s">
        <v>17</v>
      </c>
      <c r="S35" s="12"/>
      <c r="T35" s="12"/>
      <c r="U35" s="14"/>
      <c r="V35" s="13"/>
      <c r="W35" s="12"/>
      <c r="X35" s="12"/>
      <c r="Y35" s="12"/>
      <c r="Z35" s="12"/>
    </row>
    <row r="36" spans="1:26" ht="19.5" customHeight="1">
      <c r="A36" s="9">
        <v>33</v>
      </c>
      <c r="B36" s="35" t="str">
        <f t="shared" si="4"/>
        <v>ZASKALE  / 0589 / 01</v>
      </c>
      <c r="C36" s="41" t="str">
        <f t="shared" si="3"/>
        <v>261003-33</v>
      </c>
      <c r="D36" s="11">
        <v>261003</v>
      </c>
      <c r="E36" s="11">
        <v>33</v>
      </c>
      <c r="F36" s="22" t="s">
        <v>76</v>
      </c>
      <c r="G36" s="22" t="s">
        <v>123</v>
      </c>
      <c r="H36" s="11" t="s">
        <v>179</v>
      </c>
      <c r="I36" s="11"/>
      <c r="J36" s="20" t="s">
        <v>177</v>
      </c>
      <c r="K36" s="10"/>
      <c r="L36" s="10" t="s">
        <v>15</v>
      </c>
      <c r="M36" s="17">
        <v>627640</v>
      </c>
      <c r="N36" s="17">
        <v>347558</v>
      </c>
      <c r="O36" s="11" t="s">
        <v>88</v>
      </c>
      <c r="P36" s="11" t="s">
        <v>17</v>
      </c>
      <c r="Q36" s="11" t="s">
        <v>16</v>
      </c>
      <c r="R36" s="11" t="s">
        <v>17</v>
      </c>
      <c r="S36" s="12"/>
      <c r="T36" s="12"/>
      <c r="U36" s="14" t="s">
        <v>100</v>
      </c>
      <c r="V36" s="13"/>
      <c r="W36" s="12"/>
      <c r="X36" s="12"/>
      <c r="Y36" s="12">
        <f t="shared" si="1"/>
      </c>
      <c r="Z36" s="12">
        <f t="shared" si="2"/>
      </c>
    </row>
    <row r="37" spans="1:26" ht="19.5" customHeight="1">
      <c r="A37" s="9">
        <v>34</v>
      </c>
      <c r="B37" s="35" t="str">
        <f t="shared" si="4"/>
        <v>ZASKALE  / 0589 / 03</v>
      </c>
      <c r="C37" s="41" t="str">
        <f t="shared" si="3"/>
        <v>261003-34</v>
      </c>
      <c r="D37" s="11">
        <v>261003</v>
      </c>
      <c r="E37" s="11">
        <v>34</v>
      </c>
      <c r="F37" s="22" t="s">
        <v>76</v>
      </c>
      <c r="G37" s="22" t="s">
        <v>123</v>
      </c>
      <c r="H37" s="11" t="s">
        <v>179</v>
      </c>
      <c r="I37" s="11"/>
      <c r="J37" s="20" t="s">
        <v>177</v>
      </c>
      <c r="K37" s="10"/>
      <c r="L37" s="10" t="s">
        <v>19</v>
      </c>
      <c r="M37" s="17">
        <v>628271</v>
      </c>
      <c r="N37" s="17">
        <v>347347</v>
      </c>
      <c r="O37" s="11" t="s">
        <v>180</v>
      </c>
      <c r="P37" s="11" t="s">
        <v>17</v>
      </c>
      <c r="Q37" s="11" t="s">
        <v>16</v>
      </c>
      <c r="R37" s="11" t="s">
        <v>17</v>
      </c>
      <c r="S37" s="12"/>
      <c r="T37" s="12"/>
      <c r="U37" s="14" t="s">
        <v>100</v>
      </c>
      <c r="V37" s="13"/>
      <c r="W37" s="12"/>
      <c r="X37" s="12"/>
      <c r="Y37" s="12">
        <f t="shared" si="1"/>
      </c>
      <c r="Z37" s="12">
        <f t="shared" si="2"/>
      </c>
    </row>
  </sheetData>
  <sheetProtection selectLockedCells="1" selectUnlockedCells="1"/>
  <autoFilter ref="A3:Y37"/>
  <mergeCells count="1">
    <mergeCell ref="A1:T1"/>
  </mergeCells>
  <printOptions/>
  <pageMargins left="0.7" right="0.7" top="1.0458333333333334" bottom="1.0458333333333334" header="0.5118055555555555" footer="0.5118055555555555"/>
  <pageSetup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N40" sqref="N40"/>
    </sheetView>
  </sheetViews>
  <sheetFormatPr defaultColWidth="8.796875" defaultRowHeight="14.25"/>
  <cols>
    <col min="1" max="1" width="16.5" style="6" bestFit="1" customWidth="1"/>
    <col min="2" max="5" width="9" style="3" customWidth="1"/>
  </cols>
  <sheetData>
    <row r="1" spans="1:9" ht="14.25">
      <c r="A1" s="4" t="s">
        <v>26</v>
      </c>
      <c r="B1" s="3">
        <v>650090</v>
      </c>
      <c r="C1" s="3">
        <v>666490</v>
      </c>
      <c r="D1" s="3">
        <v>319910</v>
      </c>
      <c r="E1" s="3">
        <v>331150</v>
      </c>
      <c r="I1">
        <f>COUNTBLANK(B1:B102)</f>
        <v>2</v>
      </c>
    </row>
    <row r="2" spans="1:5" ht="14.25">
      <c r="A2" s="4" t="s">
        <v>27</v>
      </c>
      <c r="B2" s="3">
        <v>671810</v>
      </c>
      <c r="C2" s="3">
        <v>688410</v>
      </c>
      <c r="D2" s="3">
        <v>348700</v>
      </c>
      <c r="E2" s="3">
        <v>358700</v>
      </c>
    </row>
    <row r="3" spans="1:5" ht="14.25">
      <c r="A3" s="4" t="s">
        <v>104</v>
      </c>
      <c r="B3" s="3">
        <v>609290</v>
      </c>
      <c r="C3" s="3">
        <v>618790</v>
      </c>
      <c r="D3" s="3">
        <v>258850</v>
      </c>
      <c r="E3" s="3">
        <v>268740</v>
      </c>
    </row>
    <row r="4" spans="1:5" ht="14.25">
      <c r="A4" s="4" t="s">
        <v>34</v>
      </c>
      <c r="B4" s="3">
        <v>631860</v>
      </c>
      <c r="C4" s="3">
        <v>643070</v>
      </c>
      <c r="D4" s="3">
        <v>325200</v>
      </c>
      <c r="E4" s="3">
        <v>337270</v>
      </c>
    </row>
    <row r="5" spans="1:5" ht="14.25">
      <c r="A5" s="4" t="s">
        <v>124</v>
      </c>
      <c r="B5" s="3">
        <v>612080</v>
      </c>
      <c r="C5" s="3">
        <v>627670</v>
      </c>
      <c r="D5" s="3">
        <v>350700</v>
      </c>
      <c r="E5" s="3">
        <v>368790</v>
      </c>
    </row>
    <row r="6" spans="1:5" ht="14.25">
      <c r="A6" s="4" t="s">
        <v>37</v>
      </c>
      <c r="B6" s="3">
        <v>659070</v>
      </c>
      <c r="C6" s="3">
        <v>677000</v>
      </c>
      <c r="D6" s="3">
        <v>335330</v>
      </c>
      <c r="E6" s="3">
        <v>354500</v>
      </c>
    </row>
    <row r="7" spans="1:5" ht="14.25">
      <c r="A7" s="4" t="s">
        <v>105</v>
      </c>
      <c r="B7" s="3">
        <v>627630</v>
      </c>
      <c r="C7" s="3">
        <v>641850</v>
      </c>
      <c r="D7" s="3">
        <v>335830</v>
      </c>
      <c r="E7" s="3">
        <v>353450</v>
      </c>
    </row>
    <row r="8" spans="1:5" ht="14.25">
      <c r="A8" s="4" t="s">
        <v>182</v>
      </c>
      <c r="B8" s="3">
        <v>651100</v>
      </c>
      <c r="C8" s="3">
        <v>670950</v>
      </c>
      <c r="D8" s="3">
        <v>306250</v>
      </c>
      <c r="E8" s="3">
        <v>317640</v>
      </c>
    </row>
    <row r="9" spans="1:5" ht="14.25">
      <c r="A9" s="4" t="s">
        <v>109</v>
      </c>
      <c r="B9" s="3">
        <v>647100</v>
      </c>
      <c r="C9" s="3">
        <v>666990</v>
      </c>
      <c r="D9" s="3">
        <v>347680</v>
      </c>
      <c r="E9" s="3">
        <v>360330</v>
      </c>
    </row>
    <row r="10" spans="1:5" ht="14.25">
      <c r="A10" s="4" t="s">
        <v>35</v>
      </c>
      <c r="B10" s="3">
        <v>613730</v>
      </c>
      <c r="C10" s="3">
        <v>635910</v>
      </c>
      <c r="D10" s="3">
        <v>278860</v>
      </c>
      <c r="E10" s="3">
        <v>301460</v>
      </c>
    </row>
    <row r="11" spans="1:5" ht="14.25">
      <c r="A11" s="4" t="s">
        <v>40</v>
      </c>
      <c r="B11" s="3">
        <v>591840</v>
      </c>
      <c r="C11" s="3">
        <v>610140</v>
      </c>
      <c r="D11" s="3">
        <v>316630</v>
      </c>
      <c r="E11" s="3">
        <v>332440</v>
      </c>
    </row>
    <row r="12" spans="1:5" ht="14.25">
      <c r="A12" s="4" t="s">
        <v>41</v>
      </c>
      <c r="B12" s="3">
        <v>613230</v>
      </c>
      <c r="C12" s="3">
        <v>629270</v>
      </c>
      <c r="D12" s="3">
        <v>298130</v>
      </c>
      <c r="E12" s="3">
        <v>314330</v>
      </c>
    </row>
    <row r="13" spans="1:5" ht="14.25">
      <c r="A13" s="4" t="s">
        <v>118</v>
      </c>
      <c r="B13" s="3">
        <v>601700</v>
      </c>
      <c r="C13" s="3">
        <v>616600</v>
      </c>
      <c r="D13" s="3">
        <v>268940</v>
      </c>
      <c r="E13" s="3">
        <v>281480</v>
      </c>
    </row>
    <row r="14" spans="1:5" ht="14.25">
      <c r="A14" s="4" t="s">
        <v>42</v>
      </c>
      <c r="B14" s="3">
        <v>672470</v>
      </c>
      <c r="C14" s="3">
        <v>683780</v>
      </c>
      <c r="D14" s="3">
        <v>331820</v>
      </c>
      <c r="E14" s="3">
        <v>350140</v>
      </c>
    </row>
    <row r="15" spans="1:5" ht="14.25">
      <c r="A15" s="4" t="s">
        <v>45</v>
      </c>
      <c r="B15" s="3">
        <v>616510</v>
      </c>
      <c r="C15" s="3">
        <v>639370</v>
      </c>
      <c r="D15" s="3">
        <v>316950</v>
      </c>
      <c r="E15" s="3">
        <v>333080</v>
      </c>
    </row>
    <row r="16" spans="1:5" ht="14.25">
      <c r="A16" s="4" t="s">
        <v>95</v>
      </c>
      <c r="B16" s="3">
        <v>690770</v>
      </c>
      <c r="C16" s="3">
        <v>700560</v>
      </c>
      <c r="D16" s="3">
        <v>316250</v>
      </c>
      <c r="E16" s="3">
        <v>330570</v>
      </c>
    </row>
    <row r="17" spans="1:7" ht="14.25">
      <c r="A17" s="4" t="s">
        <v>190</v>
      </c>
      <c r="G17" t="s">
        <v>198</v>
      </c>
    </row>
    <row r="18" spans="1:5" ht="14.25">
      <c r="A18" s="4" t="s">
        <v>96</v>
      </c>
      <c r="B18" s="3">
        <v>568710</v>
      </c>
      <c r="C18" s="3">
        <v>581530</v>
      </c>
      <c r="D18" s="3">
        <v>355200</v>
      </c>
      <c r="E18" s="3">
        <v>371220</v>
      </c>
    </row>
    <row r="19" spans="1:5" ht="14.25">
      <c r="A19" s="4" t="s">
        <v>103</v>
      </c>
      <c r="B19" s="3">
        <v>625650</v>
      </c>
      <c r="C19" s="3">
        <v>638070</v>
      </c>
      <c r="D19" s="3">
        <v>297360</v>
      </c>
      <c r="E19" s="3">
        <v>309650</v>
      </c>
    </row>
    <row r="20" spans="1:5" ht="14.25">
      <c r="A20" s="4" t="s">
        <v>47</v>
      </c>
      <c r="B20" s="3">
        <v>594960</v>
      </c>
      <c r="C20" s="3">
        <v>607370</v>
      </c>
      <c r="D20" s="3">
        <v>373280</v>
      </c>
      <c r="E20" s="3">
        <v>387240</v>
      </c>
    </row>
    <row r="21" spans="1:5" ht="14.25">
      <c r="A21" s="4" t="s">
        <v>49</v>
      </c>
      <c r="B21" s="3">
        <v>619730</v>
      </c>
      <c r="C21" s="3">
        <v>634120</v>
      </c>
      <c r="D21" s="3">
        <v>329050</v>
      </c>
      <c r="E21" s="3">
        <v>339520</v>
      </c>
    </row>
    <row r="22" spans="1:5" ht="14.25">
      <c r="A22" s="4" t="s">
        <v>87</v>
      </c>
      <c r="B22" s="3">
        <v>593950</v>
      </c>
      <c r="C22" s="3">
        <v>607150</v>
      </c>
      <c r="D22" s="3">
        <v>296650</v>
      </c>
      <c r="E22" s="3">
        <v>310290</v>
      </c>
    </row>
    <row r="23" spans="1:5" ht="14.25">
      <c r="A23" s="4" t="s">
        <v>50</v>
      </c>
      <c r="B23" s="3">
        <v>650370</v>
      </c>
      <c r="C23" s="3">
        <v>670340</v>
      </c>
      <c r="D23" s="3">
        <v>315510</v>
      </c>
      <c r="E23" s="3">
        <v>324350</v>
      </c>
    </row>
    <row r="24" spans="1:5" ht="14.25">
      <c r="A24" s="4" t="s">
        <v>38</v>
      </c>
      <c r="B24" s="3">
        <v>583320</v>
      </c>
      <c r="C24" s="3">
        <v>603750</v>
      </c>
      <c r="D24" s="3">
        <v>298540</v>
      </c>
      <c r="E24" s="3">
        <v>319720</v>
      </c>
    </row>
    <row r="25" spans="1:5" ht="14.25">
      <c r="A25" s="4" t="s">
        <v>51</v>
      </c>
      <c r="B25" s="3">
        <v>596370</v>
      </c>
      <c r="C25" s="3">
        <v>613530</v>
      </c>
      <c r="D25" s="3">
        <v>258680</v>
      </c>
      <c r="E25" s="3">
        <v>273390</v>
      </c>
    </row>
    <row r="26" spans="1:5" ht="14.25">
      <c r="A26" s="4" t="s">
        <v>48</v>
      </c>
      <c r="B26" s="3">
        <v>606210</v>
      </c>
      <c r="C26" s="3">
        <v>621130</v>
      </c>
      <c r="D26" s="3">
        <v>326380</v>
      </c>
      <c r="E26" s="3">
        <v>340060</v>
      </c>
    </row>
    <row r="27" spans="1:5" ht="14.25">
      <c r="A27" s="4" t="s">
        <v>52</v>
      </c>
      <c r="B27" s="3">
        <v>605520</v>
      </c>
      <c r="C27" s="3">
        <v>618620</v>
      </c>
      <c r="D27" s="3">
        <v>300210</v>
      </c>
      <c r="E27" s="3">
        <v>312840</v>
      </c>
    </row>
    <row r="28" spans="1:5" ht="14.25">
      <c r="A28" s="4" t="s">
        <v>97</v>
      </c>
      <c r="B28" s="3">
        <v>665850</v>
      </c>
      <c r="C28" s="3">
        <v>680180</v>
      </c>
      <c r="D28" s="3">
        <v>305420</v>
      </c>
      <c r="E28" s="3">
        <v>319040</v>
      </c>
    </row>
    <row r="29" spans="1:5" ht="14.25">
      <c r="A29" s="4" t="s">
        <v>53</v>
      </c>
      <c r="B29" s="3">
        <v>558050</v>
      </c>
      <c r="C29" s="3">
        <v>571780</v>
      </c>
      <c r="D29" s="3">
        <v>336830</v>
      </c>
      <c r="E29" s="3">
        <v>353930</v>
      </c>
    </row>
    <row r="30" spans="1:5" ht="14.25">
      <c r="A30" s="4" t="s">
        <v>54</v>
      </c>
      <c r="B30" s="3">
        <v>585980</v>
      </c>
      <c r="C30" s="3">
        <v>609320</v>
      </c>
      <c r="D30" s="3">
        <v>358240</v>
      </c>
      <c r="E30" s="3">
        <v>377670</v>
      </c>
    </row>
    <row r="31" spans="1:5" ht="14.25">
      <c r="A31" s="4" t="s">
        <v>120</v>
      </c>
      <c r="B31" s="3">
        <v>674400</v>
      </c>
      <c r="C31" s="3">
        <v>688670</v>
      </c>
      <c r="D31" s="3">
        <v>301330</v>
      </c>
      <c r="E31" s="3">
        <v>311090</v>
      </c>
    </row>
    <row r="32" spans="1:5" ht="14.25">
      <c r="A32" s="4" t="s">
        <v>55</v>
      </c>
      <c r="B32" s="3">
        <v>569130</v>
      </c>
      <c r="C32" s="3">
        <v>587340</v>
      </c>
      <c r="D32" s="3">
        <v>328750</v>
      </c>
      <c r="E32" s="3">
        <v>347620</v>
      </c>
    </row>
    <row r="33" spans="1:5" ht="14.25">
      <c r="A33" s="4" t="s">
        <v>121</v>
      </c>
      <c r="B33" s="3">
        <v>654100</v>
      </c>
      <c r="C33" s="3">
        <v>670020</v>
      </c>
      <c r="D33" s="3">
        <v>341210</v>
      </c>
      <c r="E33" s="3">
        <v>355340</v>
      </c>
    </row>
    <row r="34" spans="1:5" ht="14.25">
      <c r="A34" s="4" t="s">
        <v>90</v>
      </c>
      <c r="B34" s="3">
        <v>667990</v>
      </c>
      <c r="C34" s="3">
        <v>682570</v>
      </c>
      <c r="D34" s="3">
        <v>315530</v>
      </c>
      <c r="E34" s="3">
        <v>327870</v>
      </c>
    </row>
    <row r="35" spans="1:5" ht="14.25">
      <c r="A35" s="4" t="s">
        <v>113</v>
      </c>
      <c r="B35" s="3">
        <v>638240</v>
      </c>
      <c r="C35" s="3">
        <v>653060</v>
      </c>
      <c r="D35" s="3">
        <v>316820</v>
      </c>
      <c r="E35" s="3">
        <v>332560</v>
      </c>
    </row>
    <row r="36" spans="1:5" ht="14.25">
      <c r="A36" s="4" t="s">
        <v>123</v>
      </c>
      <c r="B36" s="3">
        <v>619860</v>
      </c>
      <c r="C36" s="3">
        <v>630240</v>
      </c>
      <c r="D36" s="3">
        <v>342450</v>
      </c>
      <c r="E36" s="3">
        <v>355660</v>
      </c>
    </row>
    <row r="37" spans="1:7" ht="14.25">
      <c r="A37" s="4" t="s">
        <v>192</v>
      </c>
      <c r="B37" s="3">
        <v>670500</v>
      </c>
      <c r="C37" s="3">
        <v>686120</v>
      </c>
      <c r="D37" s="3">
        <v>297060</v>
      </c>
      <c r="E37" s="3">
        <v>309460</v>
      </c>
      <c r="G37" t="s">
        <v>198</v>
      </c>
    </row>
    <row r="38" spans="1:5" ht="14.25">
      <c r="A38" s="4" t="s">
        <v>185</v>
      </c>
      <c r="B38" s="3">
        <v>576610</v>
      </c>
      <c r="C38" s="3">
        <v>595780</v>
      </c>
      <c r="D38" s="3">
        <v>333040</v>
      </c>
      <c r="E38" s="3">
        <v>350070</v>
      </c>
    </row>
    <row r="39" spans="1:5" ht="14.25">
      <c r="A39" s="4" t="s">
        <v>56</v>
      </c>
      <c r="B39" s="3">
        <v>648150</v>
      </c>
      <c r="C39" s="3">
        <v>660050</v>
      </c>
      <c r="D39" s="3">
        <v>275550</v>
      </c>
      <c r="E39" s="3">
        <v>290940</v>
      </c>
    </row>
    <row r="40" spans="1:5" ht="14.25">
      <c r="A40" s="4" t="s">
        <v>99</v>
      </c>
      <c r="B40" s="3">
        <v>578730</v>
      </c>
      <c r="C40" s="3">
        <v>595550</v>
      </c>
      <c r="D40" s="3">
        <v>316410</v>
      </c>
      <c r="E40" s="3">
        <v>334040</v>
      </c>
    </row>
    <row r="41" spans="1:5" ht="14.25">
      <c r="A41" s="4" t="s">
        <v>128</v>
      </c>
      <c r="B41" s="3">
        <v>612550</v>
      </c>
      <c r="C41" s="3">
        <v>628760</v>
      </c>
      <c r="D41" s="3">
        <v>334240</v>
      </c>
      <c r="E41" s="3">
        <v>344130</v>
      </c>
    </row>
    <row r="42" spans="1:5" ht="14.25">
      <c r="A42" s="4" t="s">
        <v>191</v>
      </c>
      <c r="B42" s="3">
        <v>594050</v>
      </c>
      <c r="C42" s="3">
        <v>607740</v>
      </c>
      <c r="D42" s="3">
        <v>283860</v>
      </c>
      <c r="E42" s="3">
        <v>298890</v>
      </c>
    </row>
    <row r="43" spans="1:5" ht="14.25">
      <c r="A43" s="4" t="s">
        <v>186</v>
      </c>
      <c r="B43" s="3">
        <v>604400</v>
      </c>
      <c r="C43" s="3">
        <v>614530</v>
      </c>
      <c r="D43" s="3">
        <v>336230</v>
      </c>
      <c r="E43" s="3">
        <v>351380</v>
      </c>
    </row>
    <row r="44" spans="1:5" ht="14.25">
      <c r="A44" s="4" t="s">
        <v>57</v>
      </c>
      <c r="B44" s="3">
        <v>636200</v>
      </c>
      <c r="C44" s="3">
        <v>651430</v>
      </c>
      <c r="D44" s="3">
        <v>358520</v>
      </c>
      <c r="E44" s="3">
        <v>373750</v>
      </c>
    </row>
    <row r="45" spans="1:5" ht="14.25">
      <c r="A45" s="4" t="s">
        <v>133</v>
      </c>
      <c r="B45" s="3">
        <v>594030</v>
      </c>
      <c r="C45" s="3">
        <v>611000</v>
      </c>
      <c r="D45" s="3">
        <v>344500</v>
      </c>
      <c r="E45" s="3">
        <v>356640</v>
      </c>
    </row>
    <row r="46" spans="1:5" ht="14.25">
      <c r="A46" s="4" t="s">
        <v>108</v>
      </c>
      <c r="B46" s="3">
        <v>605970</v>
      </c>
      <c r="C46" s="3">
        <v>621350</v>
      </c>
      <c r="D46" s="3">
        <v>312340</v>
      </c>
      <c r="E46" s="3">
        <v>329450</v>
      </c>
    </row>
    <row r="47" spans="1:5" ht="14.25">
      <c r="A47" s="4" t="s">
        <v>59</v>
      </c>
      <c r="B47" s="3">
        <v>558480</v>
      </c>
      <c r="C47" s="3">
        <v>572940</v>
      </c>
      <c r="D47" s="3">
        <v>305830</v>
      </c>
      <c r="E47" s="3">
        <v>314770</v>
      </c>
    </row>
    <row r="48" spans="1:5" ht="14.25">
      <c r="A48" s="4" t="s">
        <v>131</v>
      </c>
      <c r="B48" s="3">
        <v>572330</v>
      </c>
      <c r="C48" s="3">
        <v>586820</v>
      </c>
      <c r="D48" s="3">
        <v>303550</v>
      </c>
      <c r="E48" s="3">
        <v>317020</v>
      </c>
    </row>
    <row r="49" spans="1:5" ht="14.25">
      <c r="A49" s="4" t="s">
        <v>134</v>
      </c>
      <c r="B49" s="3">
        <v>638600</v>
      </c>
      <c r="C49" s="3">
        <v>652820</v>
      </c>
      <c r="D49" s="3">
        <v>329360</v>
      </c>
      <c r="E49" s="3">
        <v>341020</v>
      </c>
    </row>
    <row r="50" spans="1:5" ht="14.25">
      <c r="A50" s="4" t="s">
        <v>32</v>
      </c>
      <c r="B50" s="3">
        <v>620180</v>
      </c>
      <c r="C50" s="3">
        <v>640700</v>
      </c>
      <c r="D50" s="3">
        <v>269350</v>
      </c>
      <c r="E50" s="3">
        <v>281940</v>
      </c>
    </row>
    <row r="51" spans="1:7" ht="14.25">
      <c r="A51" s="4" t="s">
        <v>73</v>
      </c>
      <c r="G51" t="s">
        <v>198</v>
      </c>
    </row>
    <row r="52" spans="1:5" ht="14.25">
      <c r="A52" s="4" t="s">
        <v>184</v>
      </c>
      <c r="B52" s="3">
        <v>574200</v>
      </c>
      <c r="C52" s="3">
        <v>588260</v>
      </c>
      <c r="D52" s="3">
        <v>315570</v>
      </c>
      <c r="E52" s="3">
        <v>328190</v>
      </c>
    </row>
    <row r="53" spans="1:5" ht="14.25">
      <c r="A53" s="4" t="s">
        <v>98</v>
      </c>
      <c r="B53" s="3">
        <v>640210</v>
      </c>
      <c r="C53" s="3">
        <v>652440</v>
      </c>
      <c r="D53" s="3">
        <v>286370</v>
      </c>
      <c r="E53" s="3">
        <v>293370</v>
      </c>
    </row>
    <row r="54" spans="1:5" ht="14.25">
      <c r="A54" s="4" t="s">
        <v>60</v>
      </c>
      <c r="B54" s="3">
        <v>613470</v>
      </c>
      <c r="C54" s="3">
        <v>626440</v>
      </c>
      <c r="D54" s="3">
        <v>260680</v>
      </c>
      <c r="E54" s="3">
        <v>274100</v>
      </c>
    </row>
    <row r="55" spans="1:5" ht="14.25">
      <c r="A55" s="4" t="s">
        <v>117</v>
      </c>
      <c r="B55" s="3">
        <v>657200</v>
      </c>
      <c r="C55" s="3">
        <v>677530</v>
      </c>
      <c r="D55" s="3">
        <v>321260</v>
      </c>
      <c r="E55" s="3">
        <v>334250</v>
      </c>
    </row>
    <row r="56" spans="1:5" ht="14.25">
      <c r="A56" s="4" t="s">
        <v>183</v>
      </c>
      <c r="B56" s="3">
        <v>661550</v>
      </c>
      <c r="C56" s="3">
        <v>678450</v>
      </c>
      <c r="D56" s="3">
        <v>288460</v>
      </c>
      <c r="E56" s="3">
        <v>305800</v>
      </c>
    </row>
    <row r="57" spans="1:5" ht="14.25">
      <c r="A57" s="4" t="s">
        <v>61</v>
      </c>
      <c r="B57" s="3">
        <v>664100</v>
      </c>
      <c r="C57" s="3">
        <v>673850</v>
      </c>
      <c r="D57" s="3">
        <v>340460</v>
      </c>
      <c r="E57" s="3">
        <v>350260</v>
      </c>
    </row>
    <row r="58" spans="1:5" ht="14.25">
      <c r="A58" s="4" t="s">
        <v>62</v>
      </c>
      <c r="B58" s="3">
        <v>681130</v>
      </c>
      <c r="C58" s="3">
        <v>699400</v>
      </c>
      <c r="D58" s="3">
        <v>326330</v>
      </c>
      <c r="E58" s="3">
        <v>346940</v>
      </c>
    </row>
    <row r="59" spans="1:5" ht="14.25">
      <c r="A59" s="4" t="s">
        <v>89</v>
      </c>
      <c r="B59" s="3">
        <v>637590</v>
      </c>
      <c r="C59" s="3">
        <v>652770</v>
      </c>
      <c r="D59" s="3">
        <v>273530</v>
      </c>
      <c r="E59" s="3">
        <v>287370</v>
      </c>
    </row>
    <row r="60" spans="1:5" ht="14.25">
      <c r="A60" s="4" t="s">
        <v>64</v>
      </c>
      <c r="B60" s="3">
        <v>638180</v>
      </c>
      <c r="C60" s="3">
        <v>654970</v>
      </c>
      <c r="D60" s="3">
        <v>338550</v>
      </c>
      <c r="E60" s="3">
        <v>351350</v>
      </c>
    </row>
    <row r="61" spans="1:5" ht="14.25">
      <c r="A61" s="4" t="s">
        <v>187</v>
      </c>
      <c r="B61" s="3">
        <v>591190</v>
      </c>
      <c r="C61" s="3">
        <v>608860</v>
      </c>
      <c r="D61" s="3">
        <v>329750</v>
      </c>
      <c r="E61" s="3">
        <v>340410</v>
      </c>
    </row>
    <row r="62" spans="1:5" ht="14.25">
      <c r="A62" s="4" t="s">
        <v>65</v>
      </c>
      <c r="B62" s="3">
        <v>618530</v>
      </c>
      <c r="C62" s="3">
        <v>632900</v>
      </c>
      <c r="D62" s="3">
        <v>308800</v>
      </c>
      <c r="E62" s="3">
        <v>320750</v>
      </c>
    </row>
    <row r="63" spans="1:5" ht="14.25">
      <c r="A63" s="4" t="s">
        <v>66</v>
      </c>
      <c r="B63" s="3">
        <v>599410</v>
      </c>
      <c r="C63" s="3">
        <v>619300</v>
      </c>
      <c r="D63" s="3">
        <v>281180</v>
      </c>
      <c r="E63" s="3">
        <v>301980</v>
      </c>
    </row>
    <row r="64" spans="1:5" ht="14.25">
      <c r="A64" s="4" t="s">
        <v>68</v>
      </c>
      <c r="B64" s="3">
        <v>655020</v>
      </c>
      <c r="C64" s="3">
        <v>669410</v>
      </c>
      <c r="D64" s="3">
        <v>281570</v>
      </c>
      <c r="E64" s="3">
        <v>293040</v>
      </c>
    </row>
    <row r="65" spans="1:5" ht="14.25">
      <c r="A65" s="4" t="s">
        <v>69</v>
      </c>
      <c r="B65" s="3">
        <v>559750</v>
      </c>
      <c r="C65" s="3">
        <v>577780</v>
      </c>
      <c r="D65" s="3">
        <v>310770</v>
      </c>
      <c r="E65" s="3">
        <v>321200</v>
      </c>
    </row>
    <row r="66" spans="1:5" ht="14.25">
      <c r="A66" s="4" t="s">
        <v>70</v>
      </c>
      <c r="B66" s="3">
        <v>580880</v>
      </c>
      <c r="C66" s="3">
        <v>597050</v>
      </c>
      <c r="D66" s="3">
        <v>348020</v>
      </c>
      <c r="E66" s="3">
        <v>363950</v>
      </c>
    </row>
    <row r="67" spans="1:5" ht="14.25">
      <c r="A67" s="4" t="s">
        <v>110</v>
      </c>
      <c r="B67" s="3">
        <v>630080</v>
      </c>
      <c r="C67" s="3">
        <v>652780</v>
      </c>
      <c r="D67" s="3">
        <v>307880</v>
      </c>
      <c r="E67" s="3">
        <v>323990</v>
      </c>
    </row>
    <row r="68" spans="1:5" ht="14.25">
      <c r="A68" s="4" t="s">
        <v>71</v>
      </c>
      <c r="B68" s="3">
        <v>576460</v>
      </c>
      <c r="C68" s="3">
        <v>591150</v>
      </c>
      <c r="D68" s="3">
        <v>356870</v>
      </c>
      <c r="E68" s="3">
        <v>372180</v>
      </c>
    </row>
    <row r="69" spans="1:7" ht="14.25">
      <c r="A69" s="4" t="s">
        <v>193</v>
      </c>
      <c r="B69" s="3">
        <v>649600</v>
      </c>
      <c r="C69" s="3">
        <v>667870</v>
      </c>
      <c r="D69" s="3">
        <v>290160</v>
      </c>
      <c r="E69" s="3">
        <v>301080</v>
      </c>
      <c r="G69" t="s">
        <v>198</v>
      </c>
    </row>
    <row r="70" spans="1:5" ht="14.25">
      <c r="A70" s="4" t="s">
        <v>115</v>
      </c>
      <c r="B70" s="3">
        <v>657180</v>
      </c>
      <c r="C70" s="3">
        <v>674040</v>
      </c>
      <c r="D70" s="3">
        <v>328310</v>
      </c>
      <c r="E70" s="3">
        <v>338650</v>
      </c>
    </row>
    <row r="71" spans="1:5" ht="14.25">
      <c r="A71" s="4" t="s">
        <v>126</v>
      </c>
      <c r="B71" s="3">
        <v>677580</v>
      </c>
      <c r="C71" s="3">
        <v>693330</v>
      </c>
      <c r="D71" s="3">
        <v>307080</v>
      </c>
      <c r="E71" s="3">
        <v>318150</v>
      </c>
    </row>
    <row r="72" spans="1:5" ht="14.25">
      <c r="A72" s="4" t="s">
        <v>72</v>
      </c>
      <c r="B72" s="3">
        <v>690310</v>
      </c>
      <c r="C72" s="3">
        <v>697330</v>
      </c>
      <c r="D72" s="3">
        <v>311850</v>
      </c>
      <c r="E72" s="3">
        <v>320340</v>
      </c>
    </row>
    <row r="73" spans="1:5" ht="14.25">
      <c r="A73" s="4" t="s">
        <v>125</v>
      </c>
      <c r="B73" s="3">
        <v>549610</v>
      </c>
      <c r="C73" s="3">
        <v>568820</v>
      </c>
      <c r="D73" s="3">
        <v>315300</v>
      </c>
      <c r="E73" s="3">
        <v>332000</v>
      </c>
    </row>
    <row r="74" spans="1:5" ht="14.25">
      <c r="A74" s="4" t="s">
        <v>74</v>
      </c>
      <c r="B74" s="3">
        <v>563830</v>
      </c>
      <c r="C74" s="3">
        <v>585680</v>
      </c>
      <c r="D74" s="3">
        <v>293110</v>
      </c>
      <c r="E74" s="3">
        <v>305910</v>
      </c>
    </row>
    <row r="75" spans="1:5" ht="14.25">
      <c r="A75" s="4" t="s">
        <v>188</v>
      </c>
      <c r="B75" s="3">
        <v>600630</v>
      </c>
      <c r="C75" s="3">
        <v>613900</v>
      </c>
      <c r="D75" s="3">
        <v>325110</v>
      </c>
      <c r="E75" s="3">
        <v>333390</v>
      </c>
    </row>
    <row r="76" spans="1:5" ht="14.25">
      <c r="A76" s="4" t="s">
        <v>75</v>
      </c>
      <c r="B76" s="3">
        <v>591870</v>
      </c>
      <c r="C76" s="3">
        <v>605740</v>
      </c>
      <c r="D76" s="3">
        <v>266960</v>
      </c>
      <c r="E76" s="3">
        <v>277900</v>
      </c>
    </row>
    <row r="77" spans="1:5" ht="14.25">
      <c r="A77" s="4" t="s">
        <v>122</v>
      </c>
      <c r="B77" s="3">
        <v>626050</v>
      </c>
      <c r="C77" s="3">
        <v>636400</v>
      </c>
      <c r="D77" s="3">
        <v>357260</v>
      </c>
      <c r="E77" s="3">
        <v>369570</v>
      </c>
    </row>
    <row r="78" spans="1:5" ht="14.25">
      <c r="A78" s="4" t="s">
        <v>77</v>
      </c>
      <c r="B78" s="3">
        <v>631290</v>
      </c>
      <c r="C78" s="3">
        <v>638400</v>
      </c>
      <c r="D78" s="3">
        <v>358130</v>
      </c>
      <c r="E78" s="3">
        <v>371610</v>
      </c>
    </row>
    <row r="79" spans="1:5" ht="14.25">
      <c r="A79" s="4" t="s">
        <v>197</v>
      </c>
      <c r="B79" s="3">
        <v>555680</v>
      </c>
      <c r="C79" s="3">
        <v>576280</v>
      </c>
      <c r="D79" s="3">
        <v>297320</v>
      </c>
      <c r="E79" s="3">
        <v>308730</v>
      </c>
    </row>
    <row r="80" spans="1:5" ht="14.25">
      <c r="A80" s="4" t="s">
        <v>130</v>
      </c>
      <c r="B80" s="3">
        <v>572390</v>
      </c>
      <c r="C80" s="3">
        <v>585870</v>
      </c>
      <c r="D80" s="3">
        <v>344380</v>
      </c>
      <c r="E80" s="3">
        <v>357440</v>
      </c>
    </row>
    <row r="81" spans="1:5" ht="14.25">
      <c r="A81" s="4" t="s">
        <v>78</v>
      </c>
      <c r="B81" s="3">
        <v>593800</v>
      </c>
      <c r="C81" s="3">
        <v>603500</v>
      </c>
      <c r="D81" s="3">
        <v>351300</v>
      </c>
      <c r="E81" s="3">
        <v>362170</v>
      </c>
    </row>
    <row r="82" spans="1:5" ht="14.25">
      <c r="A82" s="4" t="s">
        <v>79</v>
      </c>
      <c r="B82" s="3">
        <v>591450</v>
      </c>
      <c r="C82" s="3">
        <v>611950</v>
      </c>
      <c r="D82" s="3">
        <v>308670</v>
      </c>
      <c r="E82" s="3">
        <v>325510</v>
      </c>
    </row>
    <row r="83" spans="1:5" ht="14.25">
      <c r="A83" s="4" t="s">
        <v>101</v>
      </c>
      <c r="B83" s="3">
        <v>628150</v>
      </c>
      <c r="C83" s="3">
        <v>640250</v>
      </c>
      <c r="D83" s="3">
        <v>275300</v>
      </c>
      <c r="E83" s="3">
        <v>286650</v>
      </c>
    </row>
    <row r="84" spans="1:5" ht="14.25">
      <c r="A84" s="4" t="s">
        <v>63</v>
      </c>
      <c r="B84" s="3">
        <v>641560</v>
      </c>
      <c r="C84" s="3">
        <v>648820</v>
      </c>
      <c r="D84" s="3">
        <v>350500</v>
      </c>
      <c r="E84" s="3">
        <v>358490</v>
      </c>
    </row>
    <row r="85" spans="1:5" ht="14.25">
      <c r="A85" s="4" t="s">
        <v>67</v>
      </c>
      <c r="B85" s="3">
        <v>644690</v>
      </c>
      <c r="C85" s="3">
        <v>670650</v>
      </c>
      <c r="D85" s="3">
        <v>294020</v>
      </c>
      <c r="E85" s="3">
        <v>311540</v>
      </c>
    </row>
    <row r="86" spans="1:5" ht="14.25">
      <c r="A86" s="4" t="s">
        <v>33</v>
      </c>
      <c r="B86" s="3">
        <v>602670</v>
      </c>
      <c r="C86" s="3">
        <v>618970</v>
      </c>
      <c r="D86" s="3">
        <v>354510</v>
      </c>
      <c r="E86" s="3">
        <v>376830</v>
      </c>
    </row>
    <row r="87" spans="1:5" ht="14.25">
      <c r="A87" s="4" t="s">
        <v>80</v>
      </c>
      <c r="B87" s="3">
        <v>628490</v>
      </c>
      <c r="C87" s="3">
        <v>644530</v>
      </c>
      <c r="D87" s="3">
        <v>283270</v>
      </c>
      <c r="E87" s="3">
        <v>296150</v>
      </c>
    </row>
    <row r="88" spans="1:5" ht="14.25">
      <c r="A88" s="4" t="s">
        <v>189</v>
      </c>
      <c r="B88" s="3">
        <v>592340</v>
      </c>
      <c r="C88" s="3">
        <v>607070</v>
      </c>
      <c r="D88" s="3">
        <v>337250</v>
      </c>
      <c r="E88" s="3">
        <v>347990</v>
      </c>
    </row>
    <row r="89" spans="1:5" ht="14.25">
      <c r="A89" s="4" t="s">
        <v>81</v>
      </c>
      <c r="B89" s="3">
        <v>622680</v>
      </c>
      <c r="C89" s="3">
        <v>633950</v>
      </c>
      <c r="D89" s="3">
        <v>349300</v>
      </c>
      <c r="E89" s="3">
        <v>359470</v>
      </c>
    </row>
    <row r="90" spans="1:5" ht="14.25">
      <c r="A90" s="4" t="s">
        <v>82</v>
      </c>
      <c r="B90" s="3">
        <v>632470</v>
      </c>
      <c r="C90" s="3">
        <v>648180</v>
      </c>
      <c r="D90" s="3">
        <v>298410</v>
      </c>
      <c r="E90" s="3">
        <v>313840</v>
      </c>
    </row>
    <row r="91" spans="1:5" ht="14.25">
      <c r="A91" s="4" t="s">
        <v>116</v>
      </c>
      <c r="B91" s="3">
        <v>681810</v>
      </c>
      <c r="C91" s="3">
        <v>698050</v>
      </c>
      <c r="D91" s="3">
        <v>343180</v>
      </c>
      <c r="E91" s="3">
        <v>360240</v>
      </c>
    </row>
    <row r="92" spans="1:5" ht="14.25">
      <c r="A92" s="4" t="s">
        <v>102</v>
      </c>
      <c r="B92" s="3">
        <v>634210</v>
      </c>
      <c r="C92" s="3">
        <v>650170</v>
      </c>
      <c r="D92" s="3">
        <v>291960</v>
      </c>
      <c r="E92" s="3">
        <v>301970</v>
      </c>
    </row>
    <row r="93" spans="1:5" ht="14.25">
      <c r="A93" s="4" t="s">
        <v>83</v>
      </c>
      <c r="B93" s="3">
        <v>649680</v>
      </c>
      <c r="C93" s="3">
        <v>663130</v>
      </c>
      <c r="D93" s="3">
        <v>330280</v>
      </c>
      <c r="E93" s="3">
        <v>346080</v>
      </c>
    </row>
    <row r="94" spans="1:5" ht="14.25">
      <c r="A94" s="4" t="s">
        <v>84</v>
      </c>
      <c r="B94" s="3">
        <v>633180</v>
      </c>
      <c r="C94" s="3">
        <v>647150</v>
      </c>
      <c r="D94" s="3">
        <v>349470</v>
      </c>
      <c r="E94" s="3">
        <v>362100</v>
      </c>
    </row>
    <row r="95" spans="1:5" ht="14.25">
      <c r="A95" s="4" t="s">
        <v>85</v>
      </c>
      <c r="B95" s="3">
        <v>679850</v>
      </c>
      <c r="C95" s="3">
        <v>692560</v>
      </c>
      <c r="D95" s="3">
        <v>319080</v>
      </c>
      <c r="E95" s="3">
        <v>328770</v>
      </c>
    </row>
    <row r="96" spans="1:5" ht="14.25">
      <c r="A96" s="4" t="s">
        <v>127</v>
      </c>
      <c r="B96" s="3">
        <v>614040</v>
      </c>
      <c r="C96" s="3">
        <v>625390</v>
      </c>
      <c r="D96" s="3">
        <v>272450</v>
      </c>
      <c r="E96" s="3">
        <v>286720</v>
      </c>
    </row>
    <row r="97" spans="1:5" ht="14.25">
      <c r="A97" s="4" t="s">
        <v>58</v>
      </c>
      <c r="B97" s="3">
        <v>552460</v>
      </c>
      <c r="C97" s="3">
        <v>578980</v>
      </c>
      <c r="D97" s="3">
        <v>317760</v>
      </c>
      <c r="E97" s="3">
        <v>339700</v>
      </c>
    </row>
    <row r="98" spans="1:5" ht="14.25">
      <c r="A98" s="5" t="s">
        <v>114</v>
      </c>
      <c r="B98" s="3">
        <v>575770</v>
      </c>
      <c r="C98" s="3">
        <v>597200</v>
      </c>
      <c r="D98" s="3">
        <v>287530</v>
      </c>
      <c r="E98" s="3">
        <v>303230</v>
      </c>
    </row>
    <row r="99" spans="1:5" ht="14.25">
      <c r="A99" s="4" t="s">
        <v>92</v>
      </c>
      <c r="B99" s="3">
        <v>676340</v>
      </c>
      <c r="C99" s="3">
        <v>687850</v>
      </c>
      <c r="D99" s="3">
        <v>325200</v>
      </c>
      <c r="E99" s="3">
        <v>340040</v>
      </c>
    </row>
    <row r="100" spans="1:5" ht="14.25">
      <c r="A100" s="4" t="s">
        <v>111</v>
      </c>
      <c r="B100" s="3">
        <v>607730</v>
      </c>
      <c r="C100" s="3">
        <v>623870</v>
      </c>
      <c r="D100" s="3">
        <v>342470</v>
      </c>
      <c r="E100" s="3">
        <v>356430</v>
      </c>
    </row>
    <row r="101" spans="1:5" ht="14.25">
      <c r="A101" s="4" t="s">
        <v>119</v>
      </c>
      <c r="B101" s="3">
        <v>690630</v>
      </c>
      <c r="C101" s="3">
        <v>702050</v>
      </c>
      <c r="D101" s="3">
        <v>326180</v>
      </c>
      <c r="E101" s="3">
        <v>338700</v>
      </c>
    </row>
    <row r="102" spans="1:5" ht="14.25">
      <c r="A102" s="4" t="s">
        <v>86</v>
      </c>
      <c r="B102" s="3">
        <v>605670</v>
      </c>
      <c r="C102" s="3">
        <v>617400</v>
      </c>
      <c r="D102" s="3">
        <v>274730</v>
      </c>
      <c r="E102" s="3">
        <v>288140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Barchan, Mirosław</dc:creator>
  <cp:keywords/>
  <dc:description/>
  <cp:lastModifiedBy>user2</cp:lastModifiedBy>
  <cp:lastPrinted>2014-03-19T08:40:06Z</cp:lastPrinted>
  <dcterms:created xsi:type="dcterms:W3CDTF">2012-09-20T11:05:24Z</dcterms:created>
  <dcterms:modified xsi:type="dcterms:W3CDTF">2014-03-19T08:40:29Z</dcterms:modified>
  <cp:category/>
  <cp:version/>
  <cp:contentType/>
  <cp:contentStatus/>
</cp:coreProperties>
</file>